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0920" activeTab="0"/>
  </bookViews>
  <sheets>
    <sheet name=" пока не надо заполнять Прил. 2" sheetId="1" r:id="rId1"/>
    <sheet name="раздел3" sheetId="2" r:id="rId2"/>
    <sheet name="Содержательная часть (табл 1)" sheetId="3" r:id="rId3"/>
    <sheet name="Содержательная часть (текстовая" sheetId="4" r:id="rId4"/>
    <sheet name="Загол.часть" sheetId="5" r:id="rId5"/>
  </sheets>
  <externalReferences>
    <externalReference r:id="rId8"/>
  </externalReferences>
  <definedNames>
    <definedName name="_ftn1" localSheetId="2">'Содержательная часть (табл 1)'!#REF!</definedName>
    <definedName name="_ftn2" localSheetId="2">'Содержательная часть (табл 1)'!#REF!</definedName>
    <definedName name="_ftnref1" localSheetId="2">'Содержательная часть (табл 1)'!#REF!</definedName>
    <definedName name="_ftnref2" localSheetId="2">'Содержательная часть (табл 1)'!#REF!</definedName>
  </definedNames>
  <calcPr fullCalcOnLoad="1"/>
</workbook>
</file>

<file path=xl/sharedStrings.xml><?xml version="1.0" encoding="utf-8"?>
<sst xmlns="http://schemas.openxmlformats.org/spreadsheetml/2006/main" count="226" uniqueCount="193">
  <si>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</si>
  <si>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</si>
  <si>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ПЛАН </t>
  </si>
  <si>
    <t xml:space="preserve">ФИНАНСОВО-ХОЗЯЙСТВЕННОЙ ДЕЯТЕЛЬНОСТИ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</si>
  <si>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</si>
  <si>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</si>
  <si>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</si>
  <si>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</si>
  <si>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</si>
  <si>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</si>
  <si>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</si>
  <si>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</si>
  <si>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валют (ОКВ)</t>
  </si>
  <si>
    <t>Ф.И.О. руководителя</t>
  </si>
  <si>
    <t>Наименование показателя</t>
  </si>
  <si>
    <t>из них:</t>
  </si>
  <si>
    <t xml:space="preserve">       остаточная стоимость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</si>
  <si>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</si>
  <si>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</si>
  <si>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</si>
  <si>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</si>
  <si>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</si>
  <si>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</si>
  <si>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</si>
  <si>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r>
      <t>Нефинансовые активы, всего</t>
    </r>
    <r>
      <rPr>
        <sz val="10"/>
        <rFont val="Times New Roman"/>
        <family val="1"/>
      </rPr>
      <t>:</t>
    </r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</si>
  <si>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</si>
  <si>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</si>
  <si>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 - балансовая стоимость особо ценного движимого имущества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</si>
  <si>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</si>
  <si>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</si>
  <si>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Плановый период</t>
  </si>
  <si>
    <t>УТВЕРЖДАЮ</t>
  </si>
  <si>
    <t xml:space="preserve">                  (подпись)</t>
  </si>
  <si>
    <t>СВЕДЕНИЯ</t>
  </si>
  <si>
    <t>КОДЫ</t>
  </si>
  <si>
    <t>Форма по ОКУД</t>
  </si>
  <si>
    <t>0501016</t>
  </si>
  <si>
    <t xml:space="preserve">                  Дата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</si>
  <si>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</si>
  <si>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</si>
  <si>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</si>
  <si>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</si>
  <si>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</si>
  <si>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</si>
  <si>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</si>
  <si>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</si>
  <si>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</si>
  <si>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</si>
  <si>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</si>
  <si>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>Разрешенный к использованию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</si>
  <si>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</si>
  <si>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</si>
  <si>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</si>
  <si>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</si>
  <si>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</si>
  <si>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</si>
  <si>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</si>
  <si>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</si>
  <si>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</si>
  <si>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</si>
  <si>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</si>
  <si>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</si>
  <si>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</si>
  <si>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</si>
  <si>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>Приложение 2</t>
  </si>
  <si>
    <t xml:space="preserve">Главный бухгалтер </t>
  </si>
  <si>
    <t xml:space="preserve">      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</si>
  <si>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</si>
  <si>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</si>
  <si>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</si>
  <si>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Учреждение (подразделение)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</si>
  <si>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</si>
  <si>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</si>
  <si>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</si>
  <si>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</si>
  <si>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</si>
  <si>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</si>
  <si>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</si>
  <si>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</si>
  <si>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</si>
  <si>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Иная информация </t>
  </si>
  <si>
    <t>Раздел 2. Показатели финансового состояния учреждения (*)</t>
  </si>
  <si>
    <t xml:space="preserve">Виды деятельности учреждения, относящиеся к его основным видам деятельности в соответствии с уставом муниципального учреждения </t>
  </si>
  <si>
    <t xml:space="preserve">                                                                                                                                        УТВЕРЖДАЮ</t>
  </si>
  <si>
    <t xml:space="preserve">Администрации  муниципального района Кармаскалинский район
Республики Башкортостан </t>
  </si>
  <si>
    <t>022901001</t>
  </si>
  <si>
    <t>Трудовой договор</t>
  </si>
  <si>
    <t>на неопределенный срок</t>
  </si>
  <si>
    <t>Муниципальное казенное учреждение "Отдел образования администрации муниципального района Кармаскалинский район Республики Башкортостан"</t>
  </si>
  <si>
    <t xml:space="preserve">Сведения о деятельности  муниципального района учреждения                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</si>
  <si>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</si>
  <si>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453006, Республика Башкортостан Кармаскалинский район,с.Бекетово,ул.Октябрьская , 15а</t>
  </si>
  <si>
    <t>beket15a@mail.ru</t>
  </si>
  <si>
    <t>0229007052</t>
  </si>
  <si>
    <t>Маркелова Елена Валерьевна</t>
  </si>
  <si>
    <t>27.08.2012г.</t>
  </si>
  <si>
    <t>Общая балансовая стоимсоть недвижимое имущество, всего:</t>
  </si>
  <si>
    <t>Общая балансовая стоимсоть особо ценного движимого имущества, всего:</t>
  </si>
  <si>
    <t>Общая балансовая стоимсоть иного движимого имущества, всего:</t>
  </si>
  <si>
    <t>Остаточная стоимсоть недвижимое имущество, всего:</t>
  </si>
  <si>
    <t>Остаточная стоимсоть особо ценного движимого имущества, всего:</t>
  </si>
  <si>
    <t>Остаточная стоимсоть иного движимого имущества, всего:</t>
  </si>
  <si>
    <t xml:space="preserve"> </t>
  </si>
  <si>
    <t xml:space="preserve">      Плановый период</t>
  </si>
  <si>
    <t>Второй год</t>
  </si>
  <si>
    <t>Первый год</t>
  </si>
  <si>
    <t>МОБУ СОШ с.Бекетово</t>
  </si>
  <si>
    <t>0229007052/022901001</t>
  </si>
  <si>
    <t>Бюджет муниципального района</t>
  </si>
  <si>
    <t>МКУ "Отдел образования адм.муниципального района Кармаскалинский район РБ"</t>
  </si>
  <si>
    <t>ФУ администрации МР Кармаскалинский район РБ</t>
  </si>
  <si>
    <t>Очередной(планируемый)</t>
  </si>
  <si>
    <t>финансовый год</t>
  </si>
  <si>
    <t>Организация и обеспечение отдыха и оздоровления детей(за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</si>
  <si>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</si>
  <si>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Предоставление мер государственной поддержки многодетным семьям по бесплатному обеспечению учащихся школной формой либо заменящим ее комплектом детской одежды для посещения школьных занятий</t>
  </si>
  <si>
    <t>на начало 20   г.</t>
  </si>
  <si>
    <t>к Порядку составления и утверждения плана финансово-хозяйственной деятельности бюджетного/автономного учреждения муниципального района Республики Башкортостан</t>
  </si>
  <si>
    <t>Глава администрации муниципального района Кармаскалинский район Республики Башкортостан
/уполномоченное им лицо-Зам.главы по финансовым вопросам - начальник ФУ администрации МР Кармаскалинский район РБ</t>
  </si>
  <si>
    <t>Хамитов И.Я.</t>
  </si>
  <si>
    <t>Садыкова Р.Р.</t>
  </si>
  <si>
    <t>Раздел 3.Плановые показатели по поступлениям и выплатам учреждения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</si>
  <si>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</si>
  <si>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</si>
  <si>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</si>
  <si>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</si>
  <si>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</si>
  <si>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</si>
  <si>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</si>
  <si>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Субсидия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</si>
  <si>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</si>
  <si>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</si>
  <si>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относящихся в соответствии с уставом к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</si>
  <si>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Поступления от реализации ценных бумаг</t>
  </si>
  <si>
    <t>Выплаты, всего: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</si>
  <si>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</si>
  <si>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</si>
  <si>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</si>
  <si>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</si>
  <si>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</si>
  <si>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</si>
  <si>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</si>
  <si>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</si>
  <si>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</si>
  <si>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</si>
  <si>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</si>
  <si>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Приобретение ценных бумаг</t>
  </si>
  <si>
    <t>Прочие расходы</t>
  </si>
  <si>
    <t>Иные выплаты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</si>
  <si>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</si>
  <si>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</si>
  <si>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</si>
  <si>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>Директор школы</t>
  </si>
  <si>
    <t xml:space="preserve">                  (подпись)                              </t>
  </si>
  <si>
    <t>Главный бухгалтер</t>
  </si>
  <si>
    <t xml:space="preserve">                ( подпись)                              </t>
  </si>
  <si>
    <t>Очередной (планируемый) финансовый год</t>
  </si>
  <si>
    <t xml:space="preserve">Очередной (планируемый) финансовый год </t>
  </si>
  <si>
    <t>Прочие выплаты</t>
  </si>
  <si>
    <t>рублях</t>
  </si>
  <si>
    <t xml:space="preserve"> Ответственный- начальник бюджетной инспекции ФУ  __________________   Хакимова Э.Ф.</t>
  </si>
  <si>
    <t>Ответственный - директор МКУ ЦБОУ   _______________  Кулбахтина Р.Б.</t>
  </si>
  <si>
    <t>муниципальное общеобразовательное бюджетное учреждение средняя общеобразовательная школа с.Бекетово  муниципального района Кармаскалинский район Республики Башкортостан</t>
  </si>
  <si>
    <t>Предоставление мер государственной поддержки многодетным семьям по бесплатному питанию учащихся .</t>
  </si>
  <si>
    <t>2015 год</t>
  </si>
  <si>
    <t>лагеря</t>
  </si>
  <si>
    <t>школьн форма  пит многодет</t>
  </si>
  <si>
    <t>1003/775/1037</t>
  </si>
  <si>
    <t>0707/775/4324</t>
  </si>
  <si>
    <t>Директор</t>
  </si>
  <si>
    <t>453015 Республика Башкортостан Кармаскалинский район,д.с. Бекетово, ул. Октябрьская, д.15 а</t>
  </si>
  <si>
    <t xml:space="preserve">Код по Общероссийскому классификатору единиц измерения (ОКЕИ)   /   ОКТМО </t>
  </si>
  <si>
    <t>383  /  80635450</t>
  </si>
  <si>
    <t>2016год</t>
  </si>
  <si>
    <t>0707/775/4323</t>
  </si>
  <si>
    <t>Начальник МКУ «Отдел образования  муниципального района                                                                                                                                  Кармаскалинский район Республики Башкортостан</t>
  </si>
  <si>
    <t>0001</t>
  </si>
  <si>
    <t>0004</t>
  </si>
  <si>
    <t>"29" декабря 2014 года</t>
  </si>
  <si>
    <t>на 2015 год и на плановой период 2016 и 2017 годов</t>
  </si>
  <si>
    <t>2017год</t>
  </si>
  <si>
    <t>2017 год</t>
  </si>
  <si>
    <t xml:space="preserve"> " 29 " декабря  2014 г.</t>
  </si>
  <si>
    <t>Исанбаева Г.М</t>
  </si>
  <si>
    <t>от " 29 "  декабря   2014 г.</t>
  </si>
  <si>
    <t>29.12.2014г.</t>
  </si>
  <si>
    <r>
      <t xml:space="preserve">    ОБ  ОПЕРАЦИЯХ С ЦЕЛЕВЫМИ СУБСИДИЯМИ, ПРЕДОСТАВЛЕННЫМИ </t>
    </r>
    <r>
      <rPr>
        <i/>
        <sz val="9"/>
        <rFont val="Arial Cyr"/>
        <family val="0"/>
      </rPr>
      <t xml:space="preserve">бюджетному/автономному </t>
    </r>
    <r>
      <rPr>
        <b/>
        <sz val="9"/>
        <rFont val="Arial Cyr"/>
        <family val="0"/>
      </rPr>
      <t>УЧРЕЖДЕНИЮ на 2015 год.</t>
    </r>
  </si>
  <si>
    <t>Начальник ОО  _____________________          Исанбаева Г.М</t>
  </si>
  <si>
    <t>-</t>
  </si>
  <si>
    <t>1003/775/7317</t>
  </si>
  <si>
    <t>лто</t>
  </si>
  <si>
    <t>цдп</t>
  </si>
  <si>
    <t>2015год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</si>
</sst>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0"/>
    </font>
    <font>
      <b/>
      <i/>
      <sz val="7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3" fillId="0" borderId="0" xfId="0" applyFont="1" applyAlignment="1">
      <alignment/>
    </xf>
    <xf numFmtId="0" fontId="7" fillId="0" borderId="21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7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1" fillId="0" borderId="10" xfId="60" applyFont="1" applyBorder="1" applyAlignment="1">
      <alignment horizontal="justify" vertical="top" wrapText="1"/>
    </xf>
    <xf numFmtId="43" fontId="1" fillId="0" borderId="10" xfId="60" applyFont="1" applyBorder="1" applyAlignment="1">
      <alignment vertical="top" wrapText="1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1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42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42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171" fontId="3" fillId="0" borderId="10" xfId="60" applyNumberFormat="1" applyFont="1" applyBorder="1" applyAlignment="1">
      <alignment horizontal="center" vertical="top" wrapText="1"/>
    </xf>
    <xf numFmtId="171" fontId="1" fillId="0" borderId="10" xfId="60" applyNumberFormat="1" applyFont="1" applyBorder="1" applyAlignment="1">
      <alignment horizontal="center" vertical="top" wrapText="1"/>
    </xf>
    <xf numFmtId="171" fontId="1" fillId="0" borderId="10" xfId="60" applyNumberFormat="1" applyFont="1" applyBorder="1" applyAlignment="1">
      <alignment horizontal="center"/>
    </xf>
    <xf numFmtId="171" fontId="1" fillId="0" borderId="10" xfId="6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171" fontId="1" fillId="33" borderId="10" xfId="6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1" fillId="33" borderId="1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Border="1" applyAlignment="1">
      <alignment horizontal="center" vertical="top" wrapText="1"/>
    </xf>
    <xf numFmtId="0" fontId="1" fillId="33" borderId="10" xfId="60" applyNumberFormat="1" applyFont="1" applyFill="1" applyBorder="1" applyAlignment="1">
      <alignment horizontal="center" vertical="top" wrapText="1"/>
    </xf>
    <xf numFmtId="0" fontId="3" fillId="0" borderId="10" xfId="60" applyNumberFormat="1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/>
    </xf>
    <xf numFmtId="43" fontId="1" fillId="33" borderId="11" xfId="60" applyFont="1" applyFill="1" applyBorder="1" applyAlignment="1">
      <alignment horizontal="left" vertical="center" wrapText="1"/>
    </xf>
    <xf numFmtId="43" fontId="1" fillId="0" borderId="11" xfId="60" applyFont="1" applyBorder="1" applyAlignment="1">
      <alignment horizontal="left" vertical="center" wrapText="1"/>
    </xf>
    <xf numFmtId="43" fontId="1" fillId="0" borderId="11" xfId="60" applyFont="1" applyBorder="1" applyAlignment="1">
      <alignment horizontal="center" vertical="center" wrapText="1"/>
    </xf>
    <xf numFmtId="43" fontId="0" fillId="0" borderId="10" xfId="60" applyFont="1" applyBorder="1" applyAlignment="1">
      <alignment/>
    </xf>
    <xf numFmtId="43" fontId="1" fillId="33" borderId="10" xfId="6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4" fontId="8" fillId="0" borderId="23" xfId="43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45" xfId="42" applyBorder="1" applyAlignment="1" applyProtection="1">
      <alignment horizontal="center" vertical="center" wrapText="1"/>
      <protection/>
    </xf>
    <xf numFmtId="0" fontId="4" fillId="0" borderId="11" xfId="42" applyBorder="1" applyAlignment="1" applyProtection="1">
      <alignment horizontal="center" vertical="center" wrapText="1"/>
      <protection/>
    </xf>
    <xf numFmtId="14" fontId="1" fillId="0" borderId="4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0QEL7WR6\&#1060;&#1086;&#1088;&#1084;&#1072;%20&#1055;&#1083;&#1072;&#1085;&#1072;%20&#1060;&#1061;&#1044;%20&#1073;&#1077;&#1082;&#1077;&#1090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 пока не надо заполнять Прил. 2"/>
      <sheetName val=".xls].xls].xls].xls]раздел3"/>
      <sheetName val=".xls].xls].xls].xls]Содержательная часть (табл 1)"/>
      <sheetName val=".xls].xls].xls].xls]Содержательная часть (текстовая"/>
      <sheetName val=".xls].xls].xls].xls]Загол.часть"/>
    </sheetNames>
    <sheetDataSet>
      <sheetData sheetId="1">
        <row r="3">
          <cell r="A3" t="str">
            <v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v>
          </cell>
        </row>
      </sheetData>
      <sheetData sheetId="2">
        <row r="3">
          <cell r="A3" t="str">
            <v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v>
          </cell>
        </row>
        <row r="8">
          <cell r="B8">
            <v>3605120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eket15a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4">
      <selection activeCell="P34" sqref="P34"/>
    </sheetView>
  </sheetViews>
  <sheetFormatPr defaultColWidth="9.00390625" defaultRowHeight="12.75"/>
  <cols>
    <col min="1" max="2" width="19.25390625" style="22" customWidth="1"/>
    <col min="3" max="3" width="12.875" style="22" customWidth="1"/>
    <col min="4" max="4" width="8.25390625" style="22" customWidth="1"/>
    <col min="5" max="5" width="14.125" style="22" customWidth="1"/>
    <col min="6" max="6" width="5.25390625" style="22" customWidth="1"/>
    <col min="7" max="8" width="7.125" style="22" customWidth="1"/>
    <col min="9" max="10" width="10.625" style="22" customWidth="1"/>
    <col min="11" max="11" width="13.375" style="22" customWidth="1"/>
    <col min="12" max="12" width="12.875" style="22" customWidth="1"/>
    <col min="13" max="13" width="13.125" style="22" customWidth="1"/>
    <col min="14" max="14" width="12.125" style="22" customWidth="1"/>
    <col min="15" max="16384" width="9.125" style="22" customWidth="1"/>
  </cols>
  <sheetData>
    <row r="1" spans="5:19" ht="9.75" customHeight="1">
      <c r="E1" s="68"/>
      <c r="F1" s="69"/>
      <c r="G1" s="69"/>
      <c r="H1" s="69"/>
      <c r="I1" s="69"/>
      <c r="J1" s="69"/>
      <c r="K1" s="69" t="s">
        <v>64</v>
      </c>
      <c r="L1" s="69"/>
      <c r="M1" s="69"/>
      <c r="N1" s="69"/>
      <c r="S1" s="23"/>
    </row>
    <row r="2" spans="5:19" ht="31.5" customHeight="1">
      <c r="E2" s="68"/>
      <c r="F2" s="148" t="s">
        <v>117</v>
      </c>
      <c r="G2" s="148"/>
      <c r="H2" s="148"/>
      <c r="I2" s="148"/>
      <c r="J2" s="148"/>
      <c r="K2" s="148"/>
      <c r="L2" s="148"/>
      <c r="M2" s="148"/>
      <c r="N2" s="148"/>
      <c r="S2" s="23"/>
    </row>
    <row r="3" spans="5:19" ht="9.75" customHeight="1">
      <c r="E3" s="68"/>
      <c r="F3" s="69"/>
      <c r="G3" s="69"/>
      <c r="H3" s="69"/>
      <c r="I3" s="69"/>
      <c r="J3" s="69"/>
      <c r="K3" s="69"/>
      <c r="L3" s="69"/>
      <c r="M3" s="69"/>
      <c r="N3" s="69"/>
      <c r="S3" s="23"/>
    </row>
    <row r="4" spans="5:19" ht="11.25" customHeight="1">
      <c r="E4" s="68"/>
      <c r="F4" s="68"/>
      <c r="G4" s="68"/>
      <c r="H4" s="68"/>
      <c r="I4" s="68"/>
      <c r="J4" s="68"/>
      <c r="K4" s="69" t="s">
        <v>31</v>
      </c>
      <c r="L4" s="69"/>
      <c r="M4" s="69"/>
      <c r="N4" s="69"/>
      <c r="S4" s="23"/>
    </row>
    <row r="5" spans="5:19" ht="33.75" customHeight="1">
      <c r="E5" s="68"/>
      <c r="F5" s="70"/>
      <c r="G5" s="178" t="s">
        <v>118</v>
      </c>
      <c r="H5" s="178"/>
      <c r="I5" s="178"/>
      <c r="J5" s="178"/>
      <c r="K5" s="178"/>
      <c r="L5" s="178"/>
      <c r="M5" s="178"/>
      <c r="N5" s="178"/>
      <c r="S5" s="23"/>
    </row>
    <row r="6" spans="5:19" ht="9.75" customHeight="1">
      <c r="E6" s="68"/>
      <c r="F6" s="71"/>
      <c r="G6" s="71" t="s">
        <v>66</v>
      </c>
      <c r="H6" s="71"/>
      <c r="I6" s="71"/>
      <c r="J6" s="71"/>
      <c r="K6" s="70"/>
      <c r="L6" s="71"/>
      <c r="M6" s="71"/>
      <c r="N6" s="71"/>
      <c r="S6" s="23"/>
    </row>
    <row r="7" spans="5:19" ht="10.5" customHeight="1">
      <c r="E7" s="68"/>
      <c r="F7" s="70"/>
      <c r="I7" s="70"/>
      <c r="J7" s="72"/>
      <c r="K7" s="72"/>
      <c r="L7" s="73" t="s">
        <v>119</v>
      </c>
      <c r="M7" s="73"/>
      <c r="N7" s="73"/>
      <c r="S7" s="23"/>
    </row>
    <row r="8" spans="6:19" ht="10.5" customHeight="1">
      <c r="F8" s="25"/>
      <c r="J8" s="25" t="s">
        <v>32</v>
      </c>
      <c r="L8" s="26"/>
      <c r="M8" s="23"/>
      <c r="N8" s="23"/>
      <c r="S8" s="23"/>
    </row>
    <row r="9" spans="10:19" ht="12.75" customHeight="1">
      <c r="J9" s="28" t="s">
        <v>184</v>
      </c>
      <c r="K9" s="23"/>
      <c r="L9" s="25"/>
      <c r="M9" s="23"/>
      <c r="N9" s="23"/>
      <c r="S9" s="23"/>
    </row>
    <row r="10" spans="3:14" ht="13.5" customHeight="1">
      <c r="C10" s="29"/>
      <c r="E10" s="30" t="s">
        <v>33</v>
      </c>
      <c r="M10"/>
      <c r="N10"/>
    </row>
    <row r="11" spans="1:14" ht="15" customHeight="1" thickBot="1">
      <c r="A11" s="177" t="s">
        <v>186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/>
      <c r="N11" s="31" t="s">
        <v>34</v>
      </c>
    </row>
    <row r="12" spans="2:14" ht="12.75" customHeight="1">
      <c r="B12" s="32"/>
      <c r="D12" s="29"/>
      <c r="E12" s="29"/>
      <c r="K12" s="23"/>
      <c r="M12" s="33" t="s">
        <v>35</v>
      </c>
      <c r="N12" s="34" t="s">
        <v>36</v>
      </c>
    </row>
    <row r="13" spans="2:14" ht="12.75" customHeight="1">
      <c r="B13" s="32"/>
      <c r="D13" s="28"/>
      <c r="K13" s="23"/>
      <c r="M13" s="35" t="s">
        <v>37</v>
      </c>
      <c r="N13" s="82" t="s">
        <v>185</v>
      </c>
    </row>
    <row r="14" spans="1:14" ht="15.75" customHeight="1">
      <c r="A14" s="23" t="s">
        <v>70</v>
      </c>
      <c r="B14" s="23"/>
      <c r="C14" s="38"/>
      <c r="D14" s="39" t="s">
        <v>106</v>
      </c>
      <c r="E14" s="39"/>
      <c r="F14" s="27"/>
      <c r="G14" s="27"/>
      <c r="H14" s="27"/>
      <c r="I14" s="27"/>
      <c r="J14" s="27"/>
      <c r="K14" s="27"/>
      <c r="L14" s="27"/>
      <c r="M14" s="86"/>
      <c r="N14" s="84">
        <v>45299999</v>
      </c>
    </row>
    <row r="15" spans="1:14" ht="3.75" customHeight="1" thickBot="1">
      <c r="A15" s="23"/>
      <c r="B15" s="23"/>
      <c r="C15" s="38"/>
      <c r="D15" s="38"/>
      <c r="E15" s="38"/>
      <c r="F15" s="25"/>
      <c r="G15" s="25"/>
      <c r="H15" s="25"/>
      <c r="I15" s="25"/>
      <c r="J15" s="25"/>
      <c r="K15" s="25"/>
      <c r="L15" s="25"/>
      <c r="M15" s="23"/>
      <c r="N15" s="83"/>
    </row>
    <row r="16" spans="1:14" ht="13.5" customHeight="1" thickBot="1">
      <c r="A16" s="23"/>
      <c r="B16" s="23"/>
      <c r="C16" s="38"/>
      <c r="D16" s="38" t="s">
        <v>38</v>
      </c>
      <c r="E16" s="40" t="s">
        <v>107</v>
      </c>
      <c r="F16" s="41"/>
      <c r="G16" s="42"/>
      <c r="H16" s="25"/>
      <c r="I16" s="25"/>
      <c r="J16" s="25"/>
      <c r="K16" s="25" t="s">
        <v>39</v>
      </c>
      <c r="M16" s="23"/>
      <c r="N16" s="84"/>
    </row>
    <row r="17" spans="1:14" ht="12" customHeight="1">
      <c r="A17" s="23" t="s">
        <v>40</v>
      </c>
      <c r="B17" s="23"/>
      <c r="C17" s="38"/>
      <c r="D17" s="39" t="s">
        <v>108</v>
      </c>
      <c r="E17" s="39"/>
      <c r="F17" s="27"/>
      <c r="G17" s="27"/>
      <c r="H17" s="27"/>
      <c r="I17" s="27"/>
      <c r="J17" s="27"/>
      <c r="K17" s="27"/>
      <c r="L17" s="27"/>
      <c r="M17" s="23" t="s">
        <v>41</v>
      </c>
      <c r="N17" s="85">
        <v>80235850000</v>
      </c>
    </row>
    <row r="18" spans="1:14" ht="12.75" customHeight="1">
      <c r="A18" s="23" t="s">
        <v>42</v>
      </c>
      <c r="B18" s="23"/>
      <c r="C18" s="37"/>
      <c r="D18" s="163" t="s">
        <v>109</v>
      </c>
      <c r="E18" s="163"/>
      <c r="F18" s="163"/>
      <c r="G18" s="163"/>
      <c r="H18" s="163"/>
      <c r="I18" s="163"/>
      <c r="J18" s="163"/>
      <c r="K18" s="163"/>
      <c r="L18" s="163"/>
      <c r="M18" s="179" t="s">
        <v>43</v>
      </c>
      <c r="N18" s="85"/>
    </row>
    <row r="19" spans="1:14" ht="16.5" customHeight="1">
      <c r="A19" s="23" t="s">
        <v>44</v>
      </c>
      <c r="B19" s="23"/>
      <c r="C19" s="37"/>
      <c r="D19" s="164"/>
      <c r="E19" s="164"/>
      <c r="F19" s="164"/>
      <c r="G19" s="164"/>
      <c r="H19" s="164"/>
      <c r="I19" s="164"/>
      <c r="J19" s="164"/>
      <c r="K19" s="164"/>
      <c r="L19" s="164"/>
      <c r="M19" s="179"/>
      <c r="N19" s="85">
        <v>775</v>
      </c>
    </row>
    <row r="20" spans="1:14" ht="14.25" customHeight="1">
      <c r="A20" s="23" t="s">
        <v>42</v>
      </c>
      <c r="B20" s="23"/>
      <c r="C20" s="37"/>
      <c r="D20" s="163" t="s">
        <v>110</v>
      </c>
      <c r="E20" s="163"/>
      <c r="F20" s="163"/>
      <c r="G20" s="163"/>
      <c r="H20" s="163"/>
      <c r="I20" s="163"/>
      <c r="J20" s="163"/>
      <c r="K20" s="163"/>
      <c r="L20" s="163"/>
      <c r="M20" s="170"/>
      <c r="N20" s="36"/>
    </row>
    <row r="21" spans="1:14" ht="10.5" customHeight="1">
      <c r="A21" s="23" t="s">
        <v>45</v>
      </c>
      <c r="B21" s="23"/>
      <c r="C21" s="37"/>
      <c r="D21" s="164"/>
      <c r="E21" s="164"/>
      <c r="F21" s="164"/>
      <c r="G21" s="164"/>
      <c r="H21" s="164"/>
      <c r="I21" s="164"/>
      <c r="J21" s="164"/>
      <c r="K21" s="164"/>
      <c r="L21" s="164"/>
      <c r="M21" s="170"/>
      <c r="N21" s="43"/>
    </row>
    <row r="22" spans="1:14" ht="12" customHeight="1">
      <c r="A22" s="23" t="s">
        <v>46</v>
      </c>
      <c r="B22" s="23"/>
      <c r="C22" s="37"/>
      <c r="D22" s="37"/>
      <c r="E22" s="37"/>
      <c r="F22" s="23"/>
      <c r="G22" s="23"/>
      <c r="H22" s="23"/>
      <c r="I22" s="23"/>
      <c r="J22" s="23"/>
      <c r="K22" s="23"/>
      <c r="L22" s="23"/>
      <c r="M22" s="33" t="s">
        <v>47</v>
      </c>
      <c r="N22" s="43"/>
    </row>
    <row r="23" spans="1:14" ht="12" customHeight="1" thickBot="1">
      <c r="A23" s="23"/>
      <c r="B23" s="25"/>
      <c r="C23" s="38"/>
      <c r="D23" s="38"/>
      <c r="E23" s="38"/>
      <c r="F23" s="23"/>
      <c r="G23" s="23"/>
      <c r="H23" s="23"/>
      <c r="I23" s="23"/>
      <c r="J23" s="23"/>
      <c r="K23" s="23"/>
      <c r="L23" s="23"/>
      <c r="M23" s="33" t="s">
        <v>48</v>
      </c>
      <c r="N23" s="44"/>
    </row>
    <row r="24" spans="1:14" ht="10.5" customHeight="1">
      <c r="A24" s="23"/>
      <c r="B24" s="110"/>
      <c r="C24" s="38"/>
      <c r="D24" s="38"/>
      <c r="E24" s="38"/>
      <c r="F24" s="23"/>
      <c r="G24" s="23"/>
      <c r="H24" s="23"/>
      <c r="I24" s="23"/>
      <c r="J24" s="23"/>
      <c r="K24" s="23"/>
      <c r="L24" s="23"/>
      <c r="M24"/>
      <c r="N24"/>
    </row>
    <row r="25" spans="1:14" ht="14.25">
      <c r="A25" s="46"/>
      <c r="B25" s="111"/>
      <c r="C25" s="112"/>
      <c r="D25" s="46"/>
      <c r="E25" s="47"/>
      <c r="F25" s="171" t="s">
        <v>49</v>
      </c>
      <c r="G25" s="172"/>
      <c r="H25" s="173"/>
      <c r="I25" s="159" t="s">
        <v>111</v>
      </c>
      <c r="J25" s="160"/>
      <c r="K25" s="159" t="s">
        <v>103</v>
      </c>
      <c r="L25" s="160"/>
      <c r="M25" s="159" t="s">
        <v>103</v>
      </c>
      <c r="N25" s="160"/>
    </row>
    <row r="26" spans="1:14" ht="14.25">
      <c r="A26" s="113" t="s">
        <v>50</v>
      </c>
      <c r="B26" s="45"/>
      <c r="C26" s="114"/>
      <c r="D26" s="48" t="s">
        <v>51</v>
      </c>
      <c r="E26" s="49" t="s">
        <v>51</v>
      </c>
      <c r="F26" s="174" t="s">
        <v>52</v>
      </c>
      <c r="G26" s="175"/>
      <c r="H26" s="176"/>
      <c r="I26" s="161" t="s">
        <v>112</v>
      </c>
      <c r="J26" s="162"/>
      <c r="K26" s="161" t="s">
        <v>105</v>
      </c>
      <c r="L26" s="162"/>
      <c r="M26" s="161" t="s">
        <v>104</v>
      </c>
      <c r="N26" s="161"/>
    </row>
    <row r="27" spans="1:14" ht="14.25">
      <c r="A27" s="115"/>
      <c r="B27" s="45"/>
      <c r="C27" s="114"/>
      <c r="D27" s="180" t="s">
        <v>53</v>
      </c>
      <c r="E27" s="49" t="s">
        <v>54</v>
      </c>
      <c r="F27" s="183" t="s">
        <v>116</v>
      </c>
      <c r="G27" s="184"/>
      <c r="H27" s="185"/>
      <c r="I27" s="81"/>
      <c r="J27" s="81"/>
      <c r="K27" s="81"/>
      <c r="L27" s="81"/>
      <c r="M27" s="81"/>
      <c r="N27" s="81"/>
    </row>
    <row r="28" spans="1:14" ht="9.75" customHeight="1">
      <c r="A28" s="115"/>
      <c r="B28" s="45"/>
      <c r="C28" s="114"/>
      <c r="D28" s="181"/>
      <c r="E28" s="186"/>
      <c r="F28" s="155" t="s">
        <v>55</v>
      </c>
      <c r="G28" s="159" t="s">
        <v>56</v>
      </c>
      <c r="H28" s="188"/>
      <c r="I28" s="157" t="s">
        <v>57</v>
      </c>
      <c r="J28" s="155" t="s">
        <v>58</v>
      </c>
      <c r="K28" s="157" t="s">
        <v>57</v>
      </c>
      <c r="L28" s="155" t="s">
        <v>58</v>
      </c>
      <c r="M28" s="157" t="s">
        <v>57</v>
      </c>
      <c r="N28" s="155" t="s">
        <v>58</v>
      </c>
    </row>
    <row r="29" spans="1:14" ht="7.5" customHeight="1">
      <c r="A29" s="116"/>
      <c r="B29" s="117"/>
      <c r="C29" s="118"/>
      <c r="D29" s="182"/>
      <c r="E29" s="187"/>
      <c r="F29" s="156"/>
      <c r="G29" s="189"/>
      <c r="H29" s="190"/>
      <c r="I29" s="158"/>
      <c r="J29" s="156"/>
      <c r="K29" s="158"/>
      <c r="L29" s="156"/>
      <c r="M29" s="158"/>
      <c r="N29" s="156"/>
    </row>
    <row r="30" spans="1:14" ht="12.75" customHeight="1">
      <c r="A30" s="151">
        <v>1</v>
      </c>
      <c r="B30" s="151"/>
      <c r="C30" s="152"/>
      <c r="D30" s="50">
        <v>2</v>
      </c>
      <c r="E30" s="50">
        <v>3</v>
      </c>
      <c r="F30" s="50">
        <v>4</v>
      </c>
      <c r="G30" s="153">
        <v>5</v>
      </c>
      <c r="H30" s="154"/>
      <c r="I30" s="76">
        <v>6</v>
      </c>
      <c r="J30" s="76">
        <v>7</v>
      </c>
      <c r="K30" s="74">
        <v>8</v>
      </c>
      <c r="L30" s="75">
        <v>9</v>
      </c>
      <c r="M30" s="74">
        <v>7</v>
      </c>
      <c r="N30" s="76">
        <v>8</v>
      </c>
    </row>
    <row r="31" spans="1:15" ht="23.25" customHeight="1">
      <c r="A31" s="149" t="s">
        <v>113</v>
      </c>
      <c r="B31" s="149"/>
      <c r="C31" s="149"/>
      <c r="D31" s="106"/>
      <c r="E31" s="107" t="s">
        <v>174</v>
      </c>
      <c r="F31" s="106"/>
      <c r="G31" s="150"/>
      <c r="H31" s="150"/>
      <c r="I31" s="108">
        <v>0</v>
      </c>
      <c r="J31" s="108"/>
      <c r="K31" s="108">
        <v>0</v>
      </c>
      <c r="L31" s="108"/>
      <c r="M31" s="108">
        <v>0</v>
      </c>
      <c r="N31" s="108"/>
      <c r="O31" s="22" t="s">
        <v>191</v>
      </c>
    </row>
    <row r="32" spans="1:15" ht="15" customHeight="1">
      <c r="A32" s="149" t="s">
        <v>114</v>
      </c>
      <c r="B32" s="149"/>
      <c r="C32" s="149"/>
      <c r="D32" s="106">
        <v>1</v>
      </c>
      <c r="E32" s="107" t="s">
        <v>168</v>
      </c>
      <c r="F32" s="106"/>
      <c r="G32" s="150"/>
      <c r="H32" s="150"/>
      <c r="I32" s="134">
        <v>30870</v>
      </c>
      <c r="J32" s="134"/>
      <c r="K32" s="134">
        <v>30870</v>
      </c>
      <c r="L32" s="134"/>
      <c r="M32" s="134">
        <v>30870</v>
      </c>
      <c r="N32" s="93"/>
      <c r="O32" s="22" t="s">
        <v>190</v>
      </c>
    </row>
    <row r="33" spans="1:14" ht="34.5" customHeight="1">
      <c r="A33" s="149" t="s">
        <v>115</v>
      </c>
      <c r="B33" s="149"/>
      <c r="C33" s="149"/>
      <c r="D33" s="135" t="s">
        <v>177</v>
      </c>
      <c r="E33" s="107" t="s">
        <v>189</v>
      </c>
      <c r="F33" s="106"/>
      <c r="G33" s="150"/>
      <c r="H33" s="150"/>
      <c r="I33" s="134">
        <v>28700</v>
      </c>
      <c r="J33" s="134"/>
      <c r="K33" s="134">
        <v>28700</v>
      </c>
      <c r="L33" s="134"/>
      <c r="M33" s="134">
        <v>28700</v>
      </c>
      <c r="N33" s="93"/>
    </row>
    <row r="34" spans="1:14" ht="33" customHeight="1">
      <c r="A34" s="149" t="s">
        <v>163</v>
      </c>
      <c r="B34" s="149"/>
      <c r="C34" s="149"/>
      <c r="D34" s="135" t="s">
        <v>176</v>
      </c>
      <c r="E34" s="107" t="s">
        <v>167</v>
      </c>
      <c r="F34" s="106"/>
      <c r="G34" s="150"/>
      <c r="H34" s="150"/>
      <c r="I34" s="134">
        <v>178900</v>
      </c>
      <c r="J34" s="134"/>
      <c r="K34" s="134">
        <v>178900</v>
      </c>
      <c r="L34" s="134"/>
      <c r="M34" s="134">
        <v>178900</v>
      </c>
      <c r="N34" s="93"/>
    </row>
    <row r="35" spans="1:14" ht="15" customHeight="1">
      <c r="A35" s="168"/>
      <c r="B35" s="168"/>
      <c r="C35" s="168"/>
      <c r="D35" s="106"/>
      <c r="E35" s="106"/>
      <c r="F35" s="106"/>
      <c r="G35" s="150"/>
      <c r="H35" s="150"/>
      <c r="I35" s="108"/>
      <c r="J35" s="108"/>
      <c r="K35" s="150"/>
      <c r="L35" s="150"/>
      <c r="M35" s="169"/>
      <c r="N35" s="169"/>
    </row>
    <row r="36" spans="1:14" ht="14.25" customHeight="1" thickBot="1">
      <c r="A36" s="165"/>
      <c r="B36" s="165"/>
      <c r="C36" s="165"/>
      <c r="D36" s="25"/>
      <c r="E36" s="109" t="s">
        <v>59</v>
      </c>
      <c r="G36" s="166"/>
      <c r="H36" s="167"/>
      <c r="I36" s="141">
        <f aca="true" t="shared" si="0" ref="I36:N36">SUM(I31:I35)</f>
        <v>238470</v>
      </c>
      <c r="J36" s="141">
        <f t="shared" si="0"/>
        <v>0</v>
      </c>
      <c r="K36" s="141">
        <f t="shared" si="0"/>
        <v>238470</v>
      </c>
      <c r="L36" s="141">
        <f t="shared" si="0"/>
        <v>0</v>
      </c>
      <c r="M36" s="141">
        <f t="shared" si="0"/>
        <v>238470</v>
      </c>
      <c r="N36" s="105">
        <f t="shared" si="0"/>
        <v>0</v>
      </c>
    </row>
    <row r="37" spans="1:12" ht="6" customHeight="1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4" ht="10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1" t="s">
        <v>60</v>
      </c>
      <c r="N38" s="52"/>
    </row>
    <row r="39" spans="1:14" ht="12.75" customHeight="1" thickBot="1">
      <c r="A39" s="53" t="s">
        <v>187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1" t="s">
        <v>61</v>
      </c>
      <c r="N39" s="54"/>
    </row>
    <row r="40" spans="1:14" ht="9" customHeight="1" thickBo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4.25">
      <c r="A41" s="23"/>
      <c r="C41" s="23"/>
      <c r="D41" s="23"/>
      <c r="E41" s="23"/>
      <c r="F41" s="23"/>
      <c r="G41" s="55"/>
      <c r="H41" s="56" t="s">
        <v>62</v>
      </c>
      <c r="I41" s="79"/>
      <c r="J41" s="79"/>
      <c r="K41" s="57"/>
      <c r="L41" s="57"/>
      <c r="M41" s="58"/>
      <c r="N41" s="59"/>
    </row>
    <row r="42" spans="1:14" ht="12" customHeight="1">
      <c r="A42" s="23" t="s">
        <v>65</v>
      </c>
      <c r="B42" s="23"/>
      <c r="C42" s="23" t="s">
        <v>120</v>
      </c>
      <c r="E42" s="23"/>
      <c r="F42" s="23" t="s">
        <v>102</v>
      </c>
      <c r="G42" s="55"/>
      <c r="H42" s="60" t="s">
        <v>63</v>
      </c>
      <c r="I42" s="80"/>
      <c r="J42" s="80"/>
      <c r="K42" s="25"/>
      <c r="L42" s="25"/>
      <c r="M42" s="24"/>
      <c r="N42" s="61"/>
    </row>
    <row r="43" spans="1:14" ht="11.25" customHeight="1">
      <c r="A43" s="23"/>
      <c r="B43" s="23"/>
      <c r="C43" s="23"/>
      <c r="D43" s="23"/>
      <c r="E43" s="23"/>
      <c r="F43" s="23"/>
      <c r="G43" s="62"/>
      <c r="H43" s="63" t="s">
        <v>160</v>
      </c>
      <c r="I43" s="25"/>
      <c r="J43" s="25"/>
      <c r="K43" s="25"/>
      <c r="L43" s="25"/>
      <c r="M43" s="24"/>
      <c r="N43" s="61"/>
    </row>
    <row r="44" spans="1:14" ht="11.25" customHeight="1">
      <c r="A44" s="23"/>
      <c r="E44" s="23"/>
      <c r="F44" s="23"/>
      <c r="G44" s="62"/>
      <c r="H44" s="63"/>
      <c r="I44" s="25"/>
      <c r="J44" s="25"/>
      <c r="K44" s="25"/>
      <c r="L44" s="25"/>
      <c r="M44" s="24"/>
      <c r="N44" s="61"/>
    </row>
    <row r="45" spans="1:14" ht="14.25">
      <c r="A45" s="25" t="s">
        <v>161</v>
      </c>
      <c r="C45" s="23"/>
      <c r="D45" s="23"/>
      <c r="E45" s="23"/>
      <c r="F45" s="23"/>
      <c r="G45" s="62"/>
      <c r="H45" s="28" t="s">
        <v>184</v>
      </c>
      <c r="J45" s="25"/>
      <c r="K45" s="25"/>
      <c r="L45" s="25"/>
      <c r="M45" s="24"/>
      <c r="N45" s="61"/>
    </row>
    <row r="46" spans="1:14" ht="12" customHeight="1" thickBot="1">
      <c r="A46" s="25"/>
      <c r="C46" s="23"/>
      <c r="D46" s="23"/>
      <c r="E46" s="23"/>
      <c r="F46" s="23"/>
      <c r="G46" s="62"/>
      <c r="H46" s="64"/>
      <c r="I46" s="65"/>
      <c r="J46" s="65"/>
      <c r="K46" s="65"/>
      <c r="L46" s="65"/>
      <c r="M46" s="66"/>
      <c r="N46" s="67"/>
    </row>
    <row r="47" spans="1:12" ht="11.25" customHeight="1">
      <c r="A47" s="28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4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4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4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4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4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4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4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4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</sheetData>
  <sheetProtection/>
  <mergeCells count="42">
    <mergeCell ref="A11:L11"/>
    <mergeCell ref="G5:N5"/>
    <mergeCell ref="D18:L19"/>
    <mergeCell ref="M18:M19"/>
    <mergeCell ref="D27:D29"/>
    <mergeCell ref="F27:H27"/>
    <mergeCell ref="E28:E29"/>
    <mergeCell ref="F28:F29"/>
    <mergeCell ref="G28:H29"/>
    <mergeCell ref="M20:M21"/>
    <mergeCell ref="F25:H25"/>
    <mergeCell ref="F26:H26"/>
    <mergeCell ref="K25:L25"/>
    <mergeCell ref="K26:L26"/>
    <mergeCell ref="M26:N26"/>
    <mergeCell ref="M25:N25"/>
    <mergeCell ref="K35:L35"/>
    <mergeCell ref="M35:N35"/>
    <mergeCell ref="I28:I29"/>
    <mergeCell ref="J28:J29"/>
    <mergeCell ref="K28:K29"/>
    <mergeCell ref="L28:L29"/>
    <mergeCell ref="A36:C36"/>
    <mergeCell ref="G36:H36"/>
    <mergeCell ref="A32:C32"/>
    <mergeCell ref="A34:C34"/>
    <mergeCell ref="A33:C33"/>
    <mergeCell ref="A35:C35"/>
    <mergeCell ref="G35:H35"/>
    <mergeCell ref="G32:H32"/>
    <mergeCell ref="G33:H33"/>
    <mergeCell ref="G34:H34"/>
    <mergeCell ref="F2:N2"/>
    <mergeCell ref="A31:C31"/>
    <mergeCell ref="G31:H31"/>
    <mergeCell ref="A30:C30"/>
    <mergeCell ref="G30:H30"/>
    <mergeCell ref="N28:N29"/>
    <mergeCell ref="M28:M29"/>
    <mergeCell ref="I25:J25"/>
    <mergeCell ref="I26:J26"/>
    <mergeCell ref="D20:L21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ySplit="10" topLeftCell="A21" activePane="bottomLeft" state="frozen"/>
      <selection pane="topLeft" activeCell="A1" sqref="A1"/>
      <selection pane="bottomLeft" activeCell="O23" sqref="O23"/>
    </sheetView>
  </sheetViews>
  <sheetFormatPr defaultColWidth="9.00390625" defaultRowHeight="12.75"/>
  <cols>
    <col min="1" max="1" width="28.625" style="0" customWidth="1"/>
    <col min="2" max="2" width="12.875" style="104" customWidth="1"/>
    <col min="3" max="7" width="10.625" style="104" customWidth="1"/>
    <col min="8" max="10" width="6.875" style="104" customWidth="1"/>
  </cols>
  <sheetData>
    <row r="1" spans="1:10" ht="12.75">
      <c r="A1" s="5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91" t="s">
        <v>121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3" customHeight="1">
      <c r="A3" s="192" t="s">
        <v>90</v>
      </c>
      <c r="B3" s="193"/>
      <c r="C3" s="193"/>
      <c r="D3" s="193"/>
      <c r="E3" s="193"/>
      <c r="F3" s="193"/>
      <c r="G3" s="193"/>
      <c r="H3" s="193"/>
      <c r="I3" s="193"/>
      <c r="J3" s="88"/>
    </row>
    <row r="4" spans="1:10" ht="12.75">
      <c r="A4" s="89"/>
      <c r="B4" s="90"/>
      <c r="C4" s="90"/>
      <c r="D4" s="90"/>
      <c r="E4" s="91"/>
      <c r="F4" s="91"/>
      <c r="G4" s="91"/>
      <c r="H4" s="91"/>
      <c r="I4" s="92" t="s">
        <v>159</v>
      </c>
      <c r="J4" s="88"/>
    </row>
    <row r="5" spans="1:10" ht="12.75">
      <c r="A5" s="194" t="s">
        <v>14</v>
      </c>
      <c r="B5" s="197" t="s">
        <v>122</v>
      </c>
      <c r="C5" s="198"/>
      <c r="D5" s="199"/>
      <c r="E5" s="200" t="s">
        <v>123</v>
      </c>
      <c r="F5" s="200"/>
      <c r="G5" s="200"/>
      <c r="H5" s="200"/>
      <c r="I5" s="200"/>
      <c r="J5" s="200"/>
    </row>
    <row r="6" spans="1:10" ht="61.5" customHeight="1">
      <c r="A6" s="195"/>
      <c r="B6" s="194" t="s">
        <v>156</v>
      </c>
      <c r="C6" s="201" t="s">
        <v>30</v>
      </c>
      <c r="D6" s="201"/>
      <c r="E6" s="202" t="s">
        <v>124</v>
      </c>
      <c r="F6" s="203"/>
      <c r="G6" s="204"/>
      <c r="H6" s="201" t="s">
        <v>125</v>
      </c>
      <c r="I6" s="201"/>
      <c r="J6" s="201"/>
    </row>
    <row r="7" spans="1:10" ht="12.75" customHeight="1">
      <c r="A7" s="195"/>
      <c r="B7" s="195"/>
      <c r="C7" s="194" t="s">
        <v>105</v>
      </c>
      <c r="D7" s="194" t="s">
        <v>104</v>
      </c>
      <c r="E7" s="201" t="s">
        <v>157</v>
      </c>
      <c r="F7" s="201" t="s">
        <v>30</v>
      </c>
      <c r="G7" s="201"/>
      <c r="H7" s="201" t="s">
        <v>157</v>
      </c>
      <c r="I7" s="201" t="s">
        <v>30</v>
      </c>
      <c r="J7" s="201"/>
    </row>
    <row r="8" spans="1:10" ht="25.5">
      <c r="A8" s="196"/>
      <c r="B8" s="196"/>
      <c r="C8" s="196"/>
      <c r="D8" s="196"/>
      <c r="E8" s="201"/>
      <c r="F8" s="8" t="s">
        <v>105</v>
      </c>
      <c r="G8" s="8" t="s">
        <v>104</v>
      </c>
      <c r="H8" s="201"/>
      <c r="I8" s="8" t="s">
        <v>105</v>
      </c>
      <c r="J8" s="8" t="s">
        <v>104</v>
      </c>
    </row>
    <row r="9" spans="1:10" ht="25.5">
      <c r="A9" s="94" t="s">
        <v>126</v>
      </c>
      <c r="B9" s="136">
        <f>9224607.4+30870</f>
        <v>9255477.4</v>
      </c>
      <c r="C9" s="136">
        <v>9384807.4</v>
      </c>
      <c r="D9" s="136">
        <v>9384807.4</v>
      </c>
      <c r="E9" s="95"/>
      <c r="F9" s="95"/>
      <c r="G9" s="95"/>
      <c r="H9" s="95"/>
      <c r="I9" s="95"/>
      <c r="J9" s="95"/>
    </row>
    <row r="10" spans="1:10" ht="12.75">
      <c r="A10" s="15" t="s">
        <v>127</v>
      </c>
      <c r="B10" s="138">
        <f>B12+B13</f>
        <v>9255477.4</v>
      </c>
      <c r="C10" s="119">
        <f>C12+C13</f>
        <v>9384807.4</v>
      </c>
      <c r="D10" s="119">
        <f>D12+D13</f>
        <v>9384807.4</v>
      </c>
      <c r="E10" s="119"/>
      <c r="F10" s="119"/>
      <c r="G10" s="119"/>
      <c r="H10" s="95"/>
      <c r="I10" s="95"/>
      <c r="J10" s="95"/>
    </row>
    <row r="11" spans="1:10" ht="12.75">
      <c r="A11" s="14" t="s">
        <v>128</v>
      </c>
      <c r="B11" s="120"/>
      <c r="C11" s="120"/>
      <c r="D11" s="120"/>
      <c r="E11" s="120"/>
      <c r="F11" s="120"/>
      <c r="G11" s="120"/>
      <c r="H11" s="96"/>
      <c r="I11" s="96"/>
      <c r="J11" s="96"/>
    </row>
    <row r="12" spans="1:10" ht="25.5">
      <c r="A12" s="97" t="s">
        <v>129</v>
      </c>
      <c r="B12" s="137">
        <f>B9-B13</f>
        <v>9017007.4</v>
      </c>
      <c r="C12" s="137">
        <f>C9-C13</f>
        <v>9205907.4</v>
      </c>
      <c r="D12" s="137">
        <f>D9-D13</f>
        <v>9205907.4</v>
      </c>
      <c r="E12" s="120"/>
      <c r="F12" s="120"/>
      <c r="G12" s="120"/>
      <c r="H12" s="96"/>
      <c r="I12" s="96"/>
      <c r="J12" s="96"/>
    </row>
    <row r="13" spans="1:12" ht="12.75">
      <c r="A13" s="97" t="s">
        <v>130</v>
      </c>
      <c r="B13" s="133">
        <f>178900+30870+28700</f>
        <v>238470</v>
      </c>
      <c r="C13" s="133">
        <f>178900</f>
        <v>178900</v>
      </c>
      <c r="D13" s="133">
        <v>178900</v>
      </c>
      <c r="E13" s="120"/>
      <c r="F13" s="120"/>
      <c r="G13" s="120"/>
      <c r="H13" s="96"/>
      <c r="I13" s="96"/>
      <c r="J13" s="96"/>
      <c r="K13" t="s">
        <v>165</v>
      </c>
      <c r="L13" t="s">
        <v>166</v>
      </c>
    </row>
    <row r="14" spans="1:10" ht="12.75">
      <c r="A14" s="97" t="s">
        <v>131</v>
      </c>
      <c r="B14" s="120"/>
      <c r="C14" s="120"/>
      <c r="D14" s="120"/>
      <c r="E14" s="120"/>
      <c r="F14" s="120"/>
      <c r="G14" s="120"/>
      <c r="H14" s="96"/>
      <c r="I14" s="96"/>
      <c r="J14" s="96"/>
    </row>
    <row r="15" spans="1:10" ht="127.5">
      <c r="A15" s="97" t="s">
        <v>132</v>
      </c>
      <c r="B15" s="120">
        <v>0</v>
      </c>
      <c r="C15" s="120" t="s">
        <v>188</v>
      </c>
      <c r="D15" s="120" t="s">
        <v>188</v>
      </c>
      <c r="E15" s="120"/>
      <c r="F15" s="120"/>
      <c r="G15" s="120"/>
      <c r="H15" s="96"/>
      <c r="I15" s="96"/>
      <c r="J15" s="96"/>
    </row>
    <row r="16" spans="1:10" ht="25.5">
      <c r="A16" s="97" t="s">
        <v>133</v>
      </c>
      <c r="B16" s="120"/>
      <c r="C16" s="120"/>
      <c r="D16" s="120"/>
      <c r="E16" s="120"/>
      <c r="F16" s="120"/>
      <c r="G16" s="120"/>
      <c r="H16" s="96"/>
      <c r="I16" s="96"/>
      <c r="J16" s="96"/>
    </row>
    <row r="17" spans="1:10" ht="12.75">
      <c r="A17" s="97"/>
      <c r="B17" s="120"/>
      <c r="C17" s="120"/>
      <c r="D17" s="120"/>
      <c r="E17" s="120"/>
      <c r="F17" s="120"/>
      <c r="G17" s="120"/>
      <c r="H17" s="96"/>
      <c r="I17" s="96"/>
      <c r="J17" s="96"/>
    </row>
    <row r="18" spans="1:10" ht="12.75">
      <c r="A18" s="15" t="s">
        <v>134</v>
      </c>
      <c r="B18" s="140">
        <f>B20+B22+B23+B24+B25+B26+B27+B28+B29+B30+B31+B32+B33+B34+B21</f>
        <v>9255477.4</v>
      </c>
      <c r="C18" s="140">
        <f>C20+C22+C23+C24+C25+C26+C27+C28+C29+C30+C31+C32+C33+C34+C21</f>
        <v>9384807.4</v>
      </c>
      <c r="D18" s="140">
        <f>D20+D22+D23+D24+D25+D26+D27+D28+D29+D30+D31+D32+D33+D34+D21</f>
        <v>9384807.4</v>
      </c>
      <c r="E18" s="119"/>
      <c r="F18" s="119"/>
      <c r="G18" s="119"/>
      <c r="H18" s="95"/>
      <c r="I18" s="95"/>
      <c r="J18" s="95"/>
    </row>
    <row r="19" spans="1:10" ht="12.75">
      <c r="A19" s="14" t="s">
        <v>128</v>
      </c>
      <c r="B19" s="120"/>
      <c r="C19" s="120"/>
      <c r="D19" s="120"/>
      <c r="E19" s="120"/>
      <c r="F19" s="120"/>
      <c r="G19" s="120"/>
      <c r="H19" s="96"/>
      <c r="I19" s="96"/>
      <c r="J19" s="96"/>
    </row>
    <row r="20" spans="1:10" ht="25.5">
      <c r="A20" s="97" t="s">
        <v>135</v>
      </c>
      <c r="B20" s="139">
        <f>1051000+317400+3742084+1130109</f>
        <v>6240593</v>
      </c>
      <c r="C20" s="139">
        <f>1051000+317400+3742084+1130109</f>
        <v>6240593</v>
      </c>
      <c r="D20" s="139">
        <f>1051000+317400+3742084+1130109</f>
        <v>6240593</v>
      </c>
      <c r="E20" s="120"/>
      <c r="F20" s="120"/>
      <c r="G20" s="120"/>
      <c r="H20" s="96"/>
      <c r="I20" s="96"/>
      <c r="J20" s="96"/>
    </row>
    <row r="21" spans="1:11" ht="12.75">
      <c r="A21" s="97" t="s">
        <v>158</v>
      </c>
      <c r="B21" s="139">
        <v>1000</v>
      </c>
      <c r="C21" s="139">
        <v>1000</v>
      </c>
      <c r="D21" s="139">
        <v>1000</v>
      </c>
      <c r="E21" s="120"/>
      <c r="F21" s="120"/>
      <c r="G21" s="120"/>
      <c r="H21" s="96"/>
      <c r="I21" s="96"/>
      <c r="J21" s="96"/>
      <c r="K21">
        <v>212</v>
      </c>
    </row>
    <row r="22" spans="1:11" ht="12.75">
      <c r="A22" s="97" t="s">
        <v>136</v>
      </c>
      <c r="B22" s="139">
        <v>22200</v>
      </c>
      <c r="C22" s="139">
        <v>22200</v>
      </c>
      <c r="D22" s="139">
        <v>22200</v>
      </c>
      <c r="E22" s="120"/>
      <c r="F22" s="120"/>
      <c r="G22" s="120"/>
      <c r="H22" s="96"/>
      <c r="I22" s="96"/>
      <c r="J22" s="96"/>
      <c r="K22">
        <v>221</v>
      </c>
    </row>
    <row r="23" spans="1:11" ht="12.75">
      <c r="A23" s="97" t="s">
        <v>137</v>
      </c>
      <c r="B23" s="139">
        <v>500</v>
      </c>
      <c r="C23" s="139">
        <v>500</v>
      </c>
      <c r="D23" s="139">
        <v>500</v>
      </c>
      <c r="E23" s="120"/>
      <c r="F23" s="120"/>
      <c r="G23" s="120"/>
      <c r="H23" s="96"/>
      <c r="I23" s="96"/>
      <c r="J23" s="96"/>
      <c r="K23">
        <v>222</v>
      </c>
    </row>
    <row r="24" spans="1:11" ht="12.75">
      <c r="A24" s="97" t="s">
        <v>138</v>
      </c>
      <c r="B24" s="139">
        <f>1767300</f>
        <v>1767300</v>
      </c>
      <c r="C24" s="139">
        <v>1946600</v>
      </c>
      <c r="D24" s="139">
        <v>1946600</v>
      </c>
      <c r="E24" s="120"/>
      <c r="F24" s="120"/>
      <c r="G24" s="120"/>
      <c r="H24" s="96"/>
      <c r="I24" s="96"/>
      <c r="J24" s="96"/>
      <c r="K24">
        <v>223</v>
      </c>
    </row>
    <row r="25" spans="1:10" ht="25.5">
      <c r="A25" s="97" t="s">
        <v>139</v>
      </c>
      <c r="B25" s="139"/>
      <c r="C25" s="139"/>
      <c r="D25" s="139"/>
      <c r="E25" s="120"/>
      <c r="F25" s="120"/>
      <c r="G25" s="120"/>
      <c r="H25" s="96"/>
      <c r="I25" s="96"/>
      <c r="J25" s="96"/>
    </row>
    <row r="26" spans="1:11" ht="25.5">
      <c r="A26" s="97" t="s">
        <v>140</v>
      </c>
      <c r="B26" s="139">
        <v>86800</v>
      </c>
      <c r="C26" s="139">
        <v>65800</v>
      </c>
      <c r="D26" s="139">
        <v>65800</v>
      </c>
      <c r="E26" s="120"/>
      <c r="F26" s="120"/>
      <c r="G26" s="120"/>
      <c r="H26" s="96"/>
      <c r="I26" s="96"/>
      <c r="J26" s="96"/>
      <c r="K26">
        <v>225</v>
      </c>
    </row>
    <row r="27" spans="1:11" ht="16.5" customHeight="1">
      <c r="A27" s="97" t="s">
        <v>141</v>
      </c>
      <c r="B27" s="139">
        <f>112700+178900+30870</f>
        <v>322470</v>
      </c>
      <c r="C27" s="139">
        <f>112700+178900</f>
        <v>291600</v>
      </c>
      <c r="D27" s="139">
        <f>112700+178900</f>
        <v>291600</v>
      </c>
      <c r="E27" s="120"/>
      <c r="F27" s="120"/>
      <c r="G27" s="120"/>
      <c r="H27" s="96"/>
      <c r="I27" s="96"/>
      <c r="J27" s="96"/>
      <c r="K27">
        <v>226</v>
      </c>
    </row>
    <row r="28" spans="1:11" ht="25.5">
      <c r="A28" s="97" t="s">
        <v>142</v>
      </c>
      <c r="B28" s="139">
        <v>28700</v>
      </c>
      <c r="C28" s="139">
        <v>30600</v>
      </c>
      <c r="D28" s="139">
        <v>30600</v>
      </c>
      <c r="E28" s="120"/>
      <c r="F28" s="120"/>
      <c r="G28" s="120"/>
      <c r="H28" s="96"/>
      <c r="I28" s="96"/>
      <c r="J28" s="96"/>
      <c r="K28">
        <v>262</v>
      </c>
    </row>
    <row r="29" spans="1:11" ht="12.75">
      <c r="A29" s="97" t="s">
        <v>143</v>
      </c>
      <c r="B29" s="139">
        <v>69714.4</v>
      </c>
      <c r="C29" s="139">
        <v>69714.4</v>
      </c>
      <c r="D29" s="139">
        <v>69714.4</v>
      </c>
      <c r="E29" s="120"/>
      <c r="F29" s="120"/>
      <c r="G29" s="120"/>
      <c r="H29" s="96"/>
      <c r="I29" s="96"/>
      <c r="J29" s="96"/>
      <c r="K29">
        <v>310</v>
      </c>
    </row>
    <row r="30" spans="1:10" ht="25.5">
      <c r="A30" s="97" t="s">
        <v>144</v>
      </c>
      <c r="B30" s="139"/>
      <c r="C30" s="139"/>
      <c r="D30" s="139"/>
      <c r="E30" s="120"/>
      <c r="F30" s="120"/>
      <c r="G30" s="120"/>
      <c r="H30" s="96"/>
      <c r="I30" s="96"/>
      <c r="J30" s="96"/>
    </row>
    <row r="31" spans="1:11" ht="25.5">
      <c r="A31" s="97" t="s">
        <v>145</v>
      </c>
      <c r="B31" s="139">
        <f>44100+542100</f>
        <v>586200</v>
      </c>
      <c r="C31" s="139">
        <f>44100+542100</f>
        <v>586200</v>
      </c>
      <c r="D31" s="139">
        <f>44100+542100</f>
        <v>586200</v>
      </c>
      <c r="E31" s="120"/>
      <c r="F31" s="120"/>
      <c r="G31" s="120"/>
      <c r="H31" s="96"/>
      <c r="I31" s="96"/>
      <c r="J31" s="96"/>
      <c r="K31">
        <v>340</v>
      </c>
    </row>
    <row r="32" spans="1:10" ht="12.75">
      <c r="A32" s="14" t="s">
        <v>146</v>
      </c>
      <c r="B32" s="139"/>
      <c r="C32" s="139"/>
      <c r="D32" s="139"/>
      <c r="E32" s="120"/>
      <c r="F32" s="120"/>
      <c r="G32" s="120"/>
      <c r="H32" s="96"/>
      <c r="I32" s="96"/>
      <c r="J32" s="96"/>
    </row>
    <row r="33" spans="1:11" ht="12.75">
      <c r="A33" s="14" t="s">
        <v>147</v>
      </c>
      <c r="B33" s="139">
        <v>130000</v>
      </c>
      <c r="C33" s="139">
        <v>130000</v>
      </c>
      <c r="D33" s="139">
        <v>130000</v>
      </c>
      <c r="E33" s="120"/>
      <c r="F33" s="120"/>
      <c r="G33" s="120"/>
      <c r="H33" s="96"/>
      <c r="I33" s="96"/>
      <c r="J33" s="96"/>
      <c r="K33">
        <v>290</v>
      </c>
    </row>
    <row r="34" spans="1:10" ht="12.75">
      <c r="A34" s="14" t="s">
        <v>148</v>
      </c>
      <c r="B34" s="120"/>
      <c r="C34" s="120"/>
      <c r="D34" s="120"/>
      <c r="E34" s="120"/>
      <c r="F34" s="120"/>
      <c r="G34" s="120"/>
      <c r="H34" s="96"/>
      <c r="I34" s="96"/>
      <c r="J34" s="96"/>
    </row>
    <row r="35" spans="1:10" ht="12.75">
      <c r="A35" s="14"/>
      <c r="B35" s="120"/>
      <c r="C35" s="120"/>
      <c r="D35" s="120"/>
      <c r="E35" s="120"/>
      <c r="F35" s="120"/>
      <c r="G35" s="120"/>
      <c r="H35" s="96"/>
      <c r="I35" s="96"/>
      <c r="J35" s="96"/>
    </row>
    <row r="36" spans="1:10" ht="25.5">
      <c r="A36" s="98" t="s">
        <v>149</v>
      </c>
      <c r="B36" s="119">
        <v>0</v>
      </c>
      <c r="C36" s="119"/>
      <c r="D36" s="120">
        <f>C36</f>
        <v>0</v>
      </c>
      <c r="E36" s="119">
        <f>B36</f>
        <v>0</v>
      </c>
      <c r="F36" s="120">
        <f>C36</f>
        <v>0</v>
      </c>
      <c r="G36" s="120">
        <f>D36</f>
        <v>0</v>
      </c>
      <c r="H36" s="95"/>
      <c r="I36" s="95"/>
      <c r="J36" s="95"/>
    </row>
    <row r="37" spans="1:10" ht="12.75">
      <c r="A37" s="99" t="s">
        <v>150</v>
      </c>
      <c r="B37" s="121"/>
      <c r="C37" s="121"/>
      <c r="D37" s="121"/>
      <c r="E37" s="121"/>
      <c r="F37" s="121"/>
      <c r="G37" s="121"/>
      <c r="H37" s="100"/>
      <c r="I37" s="100"/>
      <c r="J37" s="100"/>
    </row>
    <row r="38" spans="1:10" ht="25.5">
      <c r="A38" s="97" t="s">
        <v>151</v>
      </c>
      <c r="B38" s="120"/>
      <c r="C38" s="120"/>
      <c r="D38" s="120"/>
      <c r="E38" s="122"/>
      <c r="F38" s="120"/>
      <c r="G38" s="120"/>
      <c r="H38" s="100"/>
      <c r="I38" s="100"/>
      <c r="J38" s="100"/>
    </row>
    <row r="39" spans="1:10" ht="21.75" customHeight="1">
      <c r="A39" s="101" t="s">
        <v>80</v>
      </c>
      <c r="B39" s="121"/>
      <c r="C39" s="121"/>
      <c r="D39" s="121"/>
      <c r="E39" s="121"/>
      <c r="F39" s="121"/>
      <c r="G39" s="121"/>
      <c r="H39" s="100"/>
      <c r="I39" s="100"/>
      <c r="J39" s="100"/>
    </row>
    <row r="40" spans="1:10" ht="17.25" customHeight="1">
      <c r="A40" s="1"/>
      <c r="B40" s="3"/>
      <c r="C40" s="3"/>
      <c r="D40" s="3"/>
      <c r="E40" s="206" t="str">
        <f>'Загол.часть'!C30</f>
        <v>Маркелова Елена Валерьевна</v>
      </c>
      <c r="F40" s="3"/>
      <c r="G40" s="3"/>
      <c r="H40" s="3"/>
      <c r="I40" s="3"/>
      <c r="J40" s="3"/>
    </row>
    <row r="41" spans="1:10" ht="12.75" customHeight="1">
      <c r="A41" s="102" t="s">
        <v>152</v>
      </c>
      <c r="B41" s="3"/>
      <c r="C41" s="3"/>
      <c r="D41" s="3"/>
      <c r="E41" s="207"/>
      <c r="F41" s="132"/>
      <c r="G41" s="132"/>
      <c r="H41" s="132"/>
      <c r="I41" s="3"/>
      <c r="J41" s="3"/>
    </row>
    <row r="42" spans="1:10" ht="12.75">
      <c r="A42" s="1"/>
      <c r="B42" s="3" t="s">
        <v>153</v>
      </c>
      <c r="C42" s="3"/>
      <c r="D42" s="5"/>
      <c r="E42" s="207"/>
      <c r="F42" s="5"/>
      <c r="G42" s="5"/>
      <c r="H42" s="5"/>
      <c r="I42" s="5"/>
      <c r="J42" s="5"/>
    </row>
    <row r="43" spans="1:10" ht="12.75">
      <c r="A43" s="1" t="s">
        <v>154</v>
      </c>
      <c r="B43" s="3"/>
      <c r="C43" s="3"/>
      <c r="D43" s="5"/>
      <c r="E43" s="5"/>
      <c r="F43" s="5"/>
      <c r="G43" s="5"/>
      <c r="H43" s="5"/>
      <c r="I43" s="5"/>
      <c r="J43" s="5"/>
    </row>
    <row r="44" spans="1:10" ht="12.75">
      <c r="A44" s="1"/>
      <c r="B44" s="3" t="s">
        <v>155</v>
      </c>
      <c r="C44" s="3"/>
      <c r="D44" s="5"/>
      <c r="E44" s="205" t="s">
        <v>120</v>
      </c>
      <c r="F44" s="205"/>
      <c r="G44" s="205"/>
      <c r="H44" s="5"/>
      <c r="I44" s="5"/>
      <c r="J44" s="5"/>
    </row>
    <row r="45" spans="1:10" ht="12.75">
      <c r="A45" s="103" t="s">
        <v>182</v>
      </c>
      <c r="F45" s="5"/>
      <c r="G45" s="5"/>
      <c r="H45" s="5"/>
      <c r="I45" s="5"/>
      <c r="J45" s="5"/>
    </row>
    <row r="46" spans="2:10" ht="12.75">
      <c r="B46" s="3"/>
      <c r="C46" s="3"/>
      <c r="D46" s="5"/>
      <c r="E46" s="5"/>
      <c r="F46" s="5"/>
      <c r="G46" s="5"/>
      <c r="H46" s="5"/>
      <c r="I46" s="5"/>
      <c r="J46" s="5"/>
    </row>
    <row r="47" spans="2:10" ht="12.75">
      <c r="B47" s="3"/>
      <c r="C47" s="3"/>
      <c r="D47" s="5"/>
      <c r="E47" s="5"/>
      <c r="F47" s="5"/>
      <c r="G47" s="5"/>
      <c r="H47" s="5"/>
      <c r="I47" s="5"/>
      <c r="J47" s="5"/>
    </row>
    <row r="48" spans="2:10" ht="12.75">
      <c r="B48" s="3"/>
      <c r="C48" s="3"/>
      <c r="D48" s="5"/>
      <c r="E48" s="5"/>
      <c r="F48" s="5"/>
      <c r="G48" s="5"/>
      <c r="H48" s="5"/>
      <c r="I48" s="5"/>
      <c r="J48" s="5"/>
    </row>
  </sheetData>
  <sheetProtection/>
  <mergeCells count="17">
    <mergeCell ref="I7:J7"/>
    <mergeCell ref="E44:G44"/>
    <mergeCell ref="D7:D8"/>
    <mergeCell ref="E7:E8"/>
    <mergeCell ref="F7:G7"/>
    <mergeCell ref="H7:H8"/>
    <mergeCell ref="E40:E42"/>
    <mergeCell ref="A2:J2"/>
    <mergeCell ref="A3:I3"/>
    <mergeCell ref="A5:A8"/>
    <mergeCell ref="B5:D5"/>
    <mergeCell ref="E5:J5"/>
    <mergeCell ref="B6:B8"/>
    <mergeCell ref="C6:D6"/>
    <mergeCell ref="E6:G6"/>
    <mergeCell ref="H6:J6"/>
    <mergeCell ref="C7:C8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2.00390625" style="5" customWidth="1"/>
    <col min="2" max="2" width="13.625" style="1" customWidth="1"/>
    <col min="3" max="3" width="16.625" style="1" customWidth="1"/>
    <col min="4" max="4" width="15.00390625" style="1" customWidth="1"/>
    <col min="5" max="16384" width="9.125" style="1" customWidth="1"/>
  </cols>
  <sheetData>
    <row r="1" ht="12.75">
      <c r="B1" s="2"/>
    </row>
    <row r="2" spans="1:4" s="12" customFormat="1" ht="24.75" customHeight="1">
      <c r="A2" s="191" t="s">
        <v>81</v>
      </c>
      <c r="B2" s="191"/>
      <c r="C2" s="191"/>
      <c r="D2" s="191"/>
    </row>
    <row r="3" spans="1:4" s="12" customFormat="1" ht="59.25" customHeight="1">
      <c r="A3" s="123" t="str">
        <f>'[1].xls].xls].xls].xls]раздел3'!A3</f>
        <v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v>
      </c>
      <c r="B3" s="19"/>
      <c r="C3" s="19"/>
      <c r="D3" s="5" t="s">
        <v>159</v>
      </c>
    </row>
    <row r="4" spans="1:4" s="5" customFormat="1" ht="19.5" customHeight="1">
      <c r="A4" s="209" t="s">
        <v>14</v>
      </c>
      <c r="B4" s="200" t="s">
        <v>192</v>
      </c>
      <c r="C4" s="200" t="s">
        <v>30</v>
      </c>
      <c r="D4" s="200"/>
    </row>
    <row r="5" spans="1:4" s="5" customFormat="1" ht="34.5" customHeight="1">
      <c r="A5" s="210"/>
      <c r="B5" s="200"/>
      <c r="C5" s="11" t="s">
        <v>173</v>
      </c>
      <c r="D5" s="11" t="s">
        <v>181</v>
      </c>
    </row>
    <row r="6" spans="1:4" s="5" customFormat="1" ht="14.25" customHeight="1">
      <c r="A6" s="15" t="s">
        <v>24</v>
      </c>
      <c r="B6" s="77">
        <v>7529759.22</v>
      </c>
      <c r="C6" s="77">
        <f>C8+C9+C10</f>
        <v>7529759.22</v>
      </c>
      <c r="D6" s="77">
        <f>D8+D9+D10</f>
        <v>7529759.22</v>
      </c>
    </row>
    <row r="7" spans="1:4" s="5" customFormat="1" ht="13.5" customHeight="1">
      <c r="A7" s="14" t="s">
        <v>15</v>
      </c>
      <c r="B7" s="77"/>
      <c r="C7" s="145"/>
      <c r="D7" s="145"/>
    </row>
    <row r="8" spans="1:4" s="5" customFormat="1" ht="13.5" customHeight="1">
      <c r="A8" s="14" t="s">
        <v>96</v>
      </c>
      <c r="B8" s="146">
        <f>3605120</f>
        <v>3605120</v>
      </c>
      <c r="C8" s="145">
        <f aca="true" t="shared" si="0" ref="C8:D10">B8</f>
        <v>3605120</v>
      </c>
      <c r="D8" s="145">
        <f t="shared" si="0"/>
        <v>3605120</v>
      </c>
    </row>
    <row r="9" spans="1:4" s="5" customFormat="1" ht="14.25" customHeight="1">
      <c r="A9" s="14" t="s">
        <v>97</v>
      </c>
      <c r="B9" s="146">
        <v>3635222.26</v>
      </c>
      <c r="C9" s="145">
        <f t="shared" si="0"/>
        <v>3635222.26</v>
      </c>
      <c r="D9" s="145">
        <f t="shared" si="0"/>
        <v>3635222.26</v>
      </c>
    </row>
    <row r="10" spans="1:4" s="5" customFormat="1" ht="13.5" customHeight="1">
      <c r="A10" s="14" t="s">
        <v>98</v>
      </c>
      <c r="B10" s="146">
        <v>289416.96</v>
      </c>
      <c r="C10" s="145">
        <f t="shared" si="0"/>
        <v>289416.96</v>
      </c>
      <c r="D10" s="145">
        <f t="shared" si="0"/>
        <v>289416.96</v>
      </c>
    </row>
    <row r="11" spans="1:4" s="5" customFormat="1" ht="13.5" customHeight="1">
      <c r="A11" s="14"/>
      <c r="B11" s="77"/>
      <c r="C11" s="145"/>
      <c r="D11" s="145"/>
    </row>
    <row r="12" spans="1:4" s="5" customFormat="1" ht="13.5" customHeight="1">
      <c r="A12" s="14" t="s">
        <v>16</v>
      </c>
      <c r="B12" s="77">
        <v>1928136.16</v>
      </c>
      <c r="C12" s="77">
        <f>C13+C14+C15</f>
        <v>1928136.16</v>
      </c>
      <c r="D12" s="77">
        <f>D13+D14+D15</f>
        <v>1928136.16</v>
      </c>
    </row>
    <row r="13" spans="1:4" s="5" customFormat="1" ht="12.75" customHeight="1">
      <c r="A13" s="14" t="s">
        <v>99</v>
      </c>
      <c r="B13" s="146">
        <v>0</v>
      </c>
      <c r="C13" s="145">
        <f aca="true" t="shared" si="1" ref="C13:D15">B13</f>
        <v>0</v>
      </c>
      <c r="D13" s="145">
        <f t="shared" si="1"/>
        <v>0</v>
      </c>
    </row>
    <row r="14" spans="1:4" s="5" customFormat="1" ht="15.75" customHeight="1">
      <c r="A14" s="14" t="s">
        <v>100</v>
      </c>
      <c r="B14" s="146">
        <v>1928136.16</v>
      </c>
      <c r="C14" s="145">
        <f t="shared" si="1"/>
        <v>1928136.16</v>
      </c>
      <c r="D14" s="145">
        <f t="shared" si="1"/>
        <v>1928136.16</v>
      </c>
    </row>
    <row r="15" spans="1:4" s="5" customFormat="1" ht="15.75" customHeight="1">
      <c r="A15" s="14" t="s">
        <v>101</v>
      </c>
      <c r="B15" s="146">
        <v>0</v>
      </c>
      <c r="C15" s="145">
        <f t="shared" si="1"/>
        <v>0</v>
      </c>
      <c r="D15" s="145">
        <f t="shared" si="1"/>
        <v>0</v>
      </c>
    </row>
    <row r="16" spans="1:4" s="5" customFormat="1" ht="15.75" customHeight="1">
      <c r="A16" s="14"/>
      <c r="B16" s="77"/>
      <c r="C16" s="145"/>
      <c r="D16" s="145"/>
    </row>
    <row r="17" spans="1:4" s="5" customFormat="1" ht="15.75" customHeight="1">
      <c r="A17" s="14"/>
      <c r="B17" s="77"/>
      <c r="C17" s="145"/>
      <c r="D17" s="145"/>
    </row>
    <row r="18" spans="1:4" s="5" customFormat="1" ht="12.75">
      <c r="A18" s="15" t="s">
        <v>17</v>
      </c>
      <c r="B18" s="77"/>
      <c r="C18" s="145"/>
      <c r="D18" s="145"/>
    </row>
    <row r="19" spans="1:4" s="5" customFormat="1" ht="12.75">
      <c r="A19" s="14" t="s">
        <v>15</v>
      </c>
      <c r="B19" s="77"/>
      <c r="C19" s="145"/>
      <c r="D19" s="145"/>
    </row>
    <row r="20" spans="1:4" s="5" customFormat="1" ht="12.75">
      <c r="A20" s="14" t="s">
        <v>18</v>
      </c>
      <c r="B20" s="78"/>
      <c r="C20" s="145"/>
      <c r="D20" s="145"/>
    </row>
    <row r="21" spans="1:4" s="5" customFormat="1" ht="12.75">
      <c r="A21" s="14" t="s">
        <v>19</v>
      </c>
      <c r="B21" s="78"/>
      <c r="C21" s="145"/>
      <c r="D21" s="145"/>
    </row>
    <row r="22" spans="1:4" s="5" customFormat="1" ht="12.75">
      <c r="A22" s="14" t="s">
        <v>20</v>
      </c>
      <c r="B22" s="78"/>
      <c r="C22" s="145"/>
      <c r="D22" s="145"/>
    </row>
    <row r="23" spans="1:4" s="5" customFormat="1" ht="12.75">
      <c r="A23" s="14" t="s">
        <v>21</v>
      </c>
      <c r="B23" s="78"/>
      <c r="C23" s="145"/>
      <c r="D23" s="145"/>
    </row>
    <row r="24" spans="1:4" s="5" customFormat="1" ht="12.75">
      <c r="A24" s="15" t="s">
        <v>22</v>
      </c>
      <c r="B24" s="77"/>
      <c r="C24" s="145"/>
      <c r="D24" s="145"/>
    </row>
    <row r="25" spans="1:4" s="5" customFormat="1" ht="12.75">
      <c r="A25" s="14" t="s">
        <v>15</v>
      </c>
      <c r="B25" s="77"/>
      <c r="C25" s="145"/>
      <c r="D25" s="145"/>
    </row>
    <row r="26" spans="1:4" s="5" customFormat="1" ht="12.75">
      <c r="A26" s="16" t="s">
        <v>23</v>
      </c>
      <c r="B26" s="77"/>
      <c r="C26" s="145"/>
      <c r="D26" s="145"/>
    </row>
    <row r="27" spans="1:4" s="5" customFormat="1" ht="12.75">
      <c r="A27" s="17"/>
      <c r="B27" s="18"/>
      <c r="C27" s="147"/>
      <c r="D27" s="147"/>
    </row>
    <row r="28" spans="1:4" s="5" customFormat="1" ht="12.75">
      <c r="A28" s="20" t="s">
        <v>28</v>
      </c>
      <c r="B28" s="18"/>
      <c r="C28" s="147"/>
      <c r="D28" s="147"/>
    </row>
    <row r="29" spans="1:4" s="5" customFormat="1" ht="27" customHeight="1">
      <c r="A29" s="208" t="s">
        <v>29</v>
      </c>
      <c r="B29" s="208"/>
      <c r="C29" s="208"/>
      <c r="D29" s="208"/>
    </row>
    <row r="30" spans="1:4" s="5" customFormat="1" ht="18" customHeight="1">
      <c r="A30" s="17"/>
      <c r="B30" s="18"/>
      <c r="C30" s="147"/>
      <c r="D30" s="147"/>
    </row>
    <row r="31" spans="1:4" s="5" customFormat="1" ht="12.75">
      <c r="A31" s="1"/>
      <c r="B31" s="1"/>
      <c r="C31" s="1"/>
      <c r="D31" s="1"/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</sheetData>
  <sheetProtection/>
  <mergeCells count="5">
    <mergeCell ref="A2:D2"/>
    <mergeCell ref="A29:D29"/>
    <mergeCell ref="A4:A5"/>
    <mergeCell ref="B4:B5"/>
    <mergeCell ref="C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4">
      <selection activeCell="A4" sqref="A1:D16384"/>
    </sheetView>
  </sheetViews>
  <sheetFormatPr defaultColWidth="9.00390625" defaultRowHeight="12.75"/>
  <cols>
    <col min="1" max="1" width="54.00390625" style="5" customWidth="1"/>
    <col min="2" max="2" width="14.125" style="5" customWidth="1"/>
    <col min="3" max="3" width="13.375" style="5" customWidth="1"/>
    <col min="4" max="4" width="12.00390625" style="1" customWidth="1"/>
    <col min="5" max="16384" width="9.125" style="1" customWidth="1"/>
  </cols>
  <sheetData>
    <row r="2" spans="1:4" s="12" customFormat="1" ht="18.75" customHeight="1">
      <c r="A2" s="191" t="s">
        <v>71</v>
      </c>
      <c r="B2" s="191"/>
      <c r="C2" s="191"/>
      <c r="D2" s="191"/>
    </row>
    <row r="3" s="5" customFormat="1" ht="55.5" customHeight="1">
      <c r="A3" s="5" t="str">
        <f>'[1].xls].xls].xls].xls]Содержательная часть (табл 1)'!A3</f>
        <v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v>
      </c>
    </row>
    <row r="4" spans="1:4" s="5" customFormat="1" ht="12.75" customHeight="1">
      <c r="A4" s="200" t="s">
        <v>72</v>
      </c>
      <c r="B4" s="211" t="s">
        <v>164</v>
      </c>
      <c r="C4" s="213" t="s">
        <v>30</v>
      </c>
      <c r="D4" s="214"/>
    </row>
    <row r="5" spans="1:4" s="5" customFormat="1" ht="36.75" customHeight="1">
      <c r="A5" s="200"/>
      <c r="B5" s="212"/>
      <c r="C5" s="11" t="s">
        <v>173</v>
      </c>
      <c r="D5" s="11" t="s">
        <v>180</v>
      </c>
    </row>
    <row r="6" spans="1:4" s="5" customFormat="1" ht="47.25" customHeight="1">
      <c r="A6" s="7" t="s">
        <v>73</v>
      </c>
      <c r="B6" s="21"/>
      <c r="C6" s="21"/>
      <c r="D6" s="9"/>
    </row>
    <row r="7" spans="1:4" s="5" customFormat="1" ht="50.25" customHeight="1">
      <c r="A7" s="7" t="s">
        <v>82</v>
      </c>
      <c r="B7" s="21"/>
      <c r="C7" s="21"/>
      <c r="D7" s="9"/>
    </row>
    <row r="8" spans="1:4" s="5" customFormat="1" ht="60.75" customHeight="1">
      <c r="A8" s="7" t="s">
        <v>74</v>
      </c>
      <c r="B8" s="21"/>
      <c r="C8" s="21"/>
      <c r="D8" s="9"/>
    </row>
    <row r="9" spans="1:4" s="5" customFormat="1" ht="43.5" customHeight="1">
      <c r="A9" s="7" t="s">
        <v>75</v>
      </c>
      <c r="B9" s="142">
        <f>'[1].xls].xls].xls].xls]Содержательная часть (табл 1)'!B8</f>
        <v>3605120</v>
      </c>
      <c r="C9" s="143">
        <f>B9</f>
        <v>3605120</v>
      </c>
      <c r="D9" s="144">
        <f>C9</f>
        <v>3605120</v>
      </c>
    </row>
    <row r="10" spans="1:4" s="5" customFormat="1" ht="45" customHeight="1">
      <c r="A10" s="13" t="s">
        <v>76</v>
      </c>
      <c r="B10" s="142">
        <f>B9</f>
        <v>3605120</v>
      </c>
      <c r="C10" s="143">
        <f>B10</f>
        <v>3605120</v>
      </c>
      <c r="D10" s="144">
        <f>C10</f>
        <v>3605120</v>
      </c>
    </row>
    <row r="11" spans="1:4" s="5" customFormat="1" ht="45" customHeight="1">
      <c r="A11" s="7" t="s">
        <v>77</v>
      </c>
      <c r="B11" s="142"/>
      <c r="C11" s="143"/>
      <c r="D11" s="144"/>
    </row>
    <row r="12" spans="1:4" s="5" customFormat="1" ht="44.25" customHeight="1">
      <c r="A12" s="7" t="s">
        <v>78</v>
      </c>
      <c r="B12" s="142"/>
      <c r="C12" s="143"/>
      <c r="D12" s="144"/>
    </row>
    <row r="13" spans="1:4" s="5" customFormat="1" ht="42" customHeight="1">
      <c r="A13" s="7" t="s">
        <v>79</v>
      </c>
      <c r="B13" s="142">
        <v>3924639.22</v>
      </c>
      <c r="C13" s="143">
        <f>B13</f>
        <v>3924639.22</v>
      </c>
      <c r="D13" s="144">
        <f>C13</f>
        <v>3924639.22</v>
      </c>
    </row>
    <row r="14" spans="1:4" s="5" customFormat="1" ht="20.25" customHeight="1">
      <c r="A14" s="7" t="s">
        <v>27</v>
      </c>
      <c r="B14" s="142">
        <v>3635222.26</v>
      </c>
      <c r="C14" s="143">
        <f>B14</f>
        <v>3635222.26</v>
      </c>
      <c r="D14" s="144">
        <f>C14</f>
        <v>3635222.26</v>
      </c>
    </row>
    <row r="15" spans="1:4" s="5" customFormat="1" ht="31.5" customHeight="1">
      <c r="A15" s="7" t="s">
        <v>80</v>
      </c>
      <c r="B15" s="21"/>
      <c r="C15" s="21"/>
      <c r="D15" s="10"/>
    </row>
    <row r="16" spans="1:3" s="5" customFormat="1" ht="12.75">
      <c r="A16" s="6"/>
      <c r="B16" s="6"/>
      <c r="C16" s="6"/>
    </row>
    <row r="17" spans="1:3" s="5" customFormat="1" ht="12.75">
      <c r="A17" s="6"/>
      <c r="B17" s="6"/>
      <c r="C17" s="6"/>
    </row>
    <row r="18" spans="1:3" s="5" customFormat="1" ht="12.75">
      <c r="A18" s="6"/>
      <c r="B18" s="6"/>
      <c r="C18" s="6"/>
    </row>
    <row r="19" spans="1:3" s="5" customFormat="1" ht="12.75">
      <c r="A19" s="6"/>
      <c r="B19" s="6"/>
      <c r="C19" s="6"/>
    </row>
    <row r="20" spans="1:3" s="5" customFormat="1" ht="12.75">
      <c r="A20" s="6"/>
      <c r="B20" s="6"/>
      <c r="C20" s="6"/>
    </row>
    <row r="21" spans="1:3" s="5" customFormat="1" ht="12.75">
      <c r="A21" s="6"/>
      <c r="B21" s="6"/>
      <c r="C21" s="6"/>
    </row>
    <row r="22" spans="1:3" s="5" customFormat="1" ht="12.75">
      <c r="A22" s="6"/>
      <c r="B22" s="6"/>
      <c r="C22" s="6"/>
    </row>
    <row r="23" spans="1:3" s="5" customFormat="1" ht="12.75">
      <c r="A23" s="6"/>
      <c r="B23" s="6"/>
      <c r="C23" s="6"/>
    </row>
    <row r="24" spans="1:3" s="5" customFormat="1" ht="12.75">
      <c r="A24" s="6"/>
      <c r="B24" s="6"/>
      <c r="C24" s="6"/>
    </row>
    <row r="25" spans="1:3" s="5" customFormat="1" ht="12.75">
      <c r="A25" s="6"/>
      <c r="B25" s="6"/>
      <c r="C25" s="6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</sheetData>
  <sheetProtection/>
  <mergeCells count="4">
    <mergeCell ref="A2:D2"/>
    <mergeCell ref="A4:A5"/>
    <mergeCell ref="B4:B5"/>
    <mergeCell ref="C4:D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9">
      <selection activeCell="L13" sqref="L13"/>
    </sheetView>
  </sheetViews>
  <sheetFormatPr defaultColWidth="9.00390625" defaultRowHeight="12.75"/>
  <cols>
    <col min="1" max="1" width="3.75390625" style="1" customWidth="1"/>
    <col min="2" max="2" width="49.75390625" style="5" customWidth="1"/>
    <col min="3" max="4" width="24.125" style="1" customWidth="1"/>
    <col min="5" max="16384" width="9.125" style="1" customWidth="1"/>
  </cols>
  <sheetData>
    <row r="1" spans="2:4" ht="12.75">
      <c r="B1" s="219"/>
      <c r="C1" s="219"/>
      <c r="D1" s="219"/>
    </row>
    <row r="2" spans="2:4" ht="12.75">
      <c r="B2" s="220" t="s">
        <v>83</v>
      </c>
      <c r="C2" s="220"/>
      <c r="D2" s="220"/>
    </row>
    <row r="3" spans="1:4" ht="32.25" customHeight="1">
      <c r="A3" s="128"/>
      <c r="B3" s="129"/>
      <c r="C3" s="148" t="s">
        <v>117</v>
      </c>
      <c r="D3" s="148"/>
    </row>
    <row r="4" spans="1:4" ht="14.25">
      <c r="A4" s="128"/>
      <c r="B4" s="129"/>
      <c r="C4" s="130" t="s">
        <v>31</v>
      </c>
      <c r="D4" s="131"/>
    </row>
    <row r="5" spans="1:4" ht="47.25" customHeight="1">
      <c r="A5" s="128"/>
      <c r="B5" s="129"/>
      <c r="C5" s="178" t="s">
        <v>175</v>
      </c>
      <c r="D5" s="221"/>
    </row>
    <row r="6" spans="2:4" ht="14.25">
      <c r="B6" s="87"/>
      <c r="C6" s="125"/>
      <c r="D6" s="126" t="s">
        <v>183</v>
      </c>
    </row>
    <row r="7" spans="2:4" ht="14.25">
      <c r="B7" s="87"/>
      <c r="C7" s="127" t="s">
        <v>32</v>
      </c>
      <c r="D7" s="124"/>
    </row>
    <row r="8" spans="4:6" ht="12.75">
      <c r="D8" s="5" t="s">
        <v>178</v>
      </c>
      <c r="E8" s="5"/>
      <c r="F8" s="5"/>
    </row>
    <row r="9" spans="3:4" ht="12.75">
      <c r="C9" s="3"/>
      <c r="D9" s="3"/>
    </row>
    <row r="10" spans="3:4" ht="8.25" customHeight="1">
      <c r="C10" s="4"/>
      <c r="D10" s="4"/>
    </row>
    <row r="11" spans="2:4" ht="18" customHeight="1">
      <c r="B11" s="215" t="s">
        <v>2</v>
      </c>
      <c r="C11" s="215"/>
      <c r="D11" s="215"/>
    </row>
    <row r="12" spans="2:4" s="5" customFormat="1" ht="18.75" customHeight="1">
      <c r="B12" s="216" t="s">
        <v>3</v>
      </c>
      <c r="C12" s="216"/>
      <c r="D12" s="216"/>
    </row>
    <row r="13" spans="2:4" s="5" customFormat="1" ht="30" customHeight="1">
      <c r="B13" s="216" t="s">
        <v>162</v>
      </c>
      <c r="C13" s="216"/>
      <c r="D13" s="216"/>
    </row>
    <row r="14" spans="2:4" s="5" customFormat="1" ht="12.75">
      <c r="B14" s="216" t="s">
        <v>179</v>
      </c>
      <c r="C14" s="216"/>
      <c r="D14" s="216"/>
    </row>
    <row r="15" spans="2:4" s="5" customFormat="1" ht="12.75">
      <c r="B15" s="217" t="s">
        <v>178</v>
      </c>
      <c r="C15" s="217"/>
      <c r="D15" s="217"/>
    </row>
    <row r="16" s="5" customFormat="1" ht="12.75"/>
    <row r="17" spans="1:4" s="5" customFormat="1" ht="39" customHeight="1">
      <c r="A17" s="8" t="s">
        <v>4</v>
      </c>
      <c r="B17" s="8" t="s">
        <v>89</v>
      </c>
      <c r="C17" s="201"/>
      <c r="D17" s="201"/>
    </row>
    <row r="18" spans="1:4" s="5" customFormat="1" ht="57" customHeight="1">
      <c r="A18" s="8">
        <v>1</v>
      </c>
      <c r="B18" s="7" t="s">
        <v>67</v>
      </c>
      <c r="C18" s="201" t="s">
        <v>90</v>
      </c>
      <c r="D18" s="201"/>
    </row>
    <row r="19" spans="1:4" s="5" customFormat="1" ht="37.5" customHeight="1">
      <c r="A19" s="8">
        <v>2</v>
      </c>
      <c r="B19" s="7" t="s">
        <v>5</v>
      </c>
      <c r="C19" s="201" t="s">
        <v>84</v>
      </c>
      <c r="D19" s="218"/>
    </row>
    <row r="20" spans="1:4" s="5" customFormat="1" ht="36" customHeight="1">
      <c r="A20" s="8">
        <v>3</v>
      </c>
      <c r="B20" s="7" t="s">
        <v>6</v>
      </c>
      <c r="C20" s="218" t="s">
        <v>91</v>
      </c>
      <c r="D20" s="218"/>
    </row>
    <row r="21" spans="1:4" s="5" customFormat="1" ht="38.25" customHeight="1">
      <c r="A21" s="8">
        <v>4</v>
      </c>
      <c r="B21" s="7" t="s">
        <v>10</v>
      </c>
      <c r="C21" s="218" t="s">
        <v>170</v>
      </c>
      <c r="D21" s="218"/>
    </row>
    <row r="22" spans="1:4" s="5" customFormat="1" ht="12.75">
      <c r="A22" s="8">
        <v>5</v>
      </c>
      <c r="B22" s="7" t="s">
        <v>11</v>
      </c>
      <c r="C22" s="202">
        <v>83476529826</v>
      </c>
      <c r="D22" s="204"/>
    </row>
    <row r="23" spans="1:4" s="5" customFormat="1" ht="12.75">
      <c r="A23" s="8">
        <v>6</v>
      </c>
      <c r="B23" s="7" t="s">
        <v>7</v>
      </c>
      <c r="C23" s="226" t="s">
        <v>92</v>
      </c>
      <c r="D23" s="227"/>
    </row>
    <row r="24" spans="1:4" s="5" customFormat="1" ht="40.5" customHeight="1">
      <c r="A24" s="8">
        <v>7</v>
      </c>
      <c r="B24" s="7" t="s">
        <v>26</v>
      </c>
      <c r="C24" s="202" t="s">
        <v>88</v>
      </c>
      <c r="D24" s="204"/>
    </row>
    <row r="25" spans="1:4" s="5" customFormat="1" ht="12.75">
      <c r="A25" s="8">
        <v>8</v>
      </c>
      <c r="B25" s="7" t="s">
        <v>8</v>
      </c>
      <c r="C25" s="222" t="s">
        <v>93</v>
      </c>
      <c r="D25" s="223"/>
    </row>
    <row r="26" spans="1:4" s="5" customFormat="1" ht="12.75">
      <c r="A26" s="8">
        <v>9</v>
      </c>
      <c r="B26" s="7" t="s">
        <v>9</v>
      </c>
      <c r="C26" s="224" t="s">
        <v>85</v>
      </c>
      <c r="D26" s="225"/>
    </row>
    <row r="27" spans="1:4" s="5" customFormat="1" ht="27.75" customHeight="1">
      <c r="A27" s="8">
        <v>10</v>
      </c>
      <c r="B27" s="7" t="s">
        <v>171</v>
      </c>
      <c r="C27" s="202" t="s">
        <v>172</v>
      </c>
      <c r="D27" s="204"/>
    </row>
    <row r="28" spans="1:4" s="5" customFormat="1" ht="12.75">
      <c r="A28" s="8">
        <v>11</v>
      </c>
      <c r="B28" s="7" t="s">
        <v>12</v>
      </c>
      <c r="C28" s="202"/>
      <c r="D28" s="204"/>
    </row>
    <row r="29" spans="1:4" s="5" customFormat="1" ht="12.75">
      <c r="A29" s="194">
        <v>12</v>
      </c>
      <c r="B29" s="7" t="s">
        <v>68</v>
      </c>
      <c r="C29" s="202" t="s">
        <v>169</v>
      </c>
      <c r="D29" s="204"/>
    </row>
    <row r="30" spans="1:4" s="5" customFormat="1" ht="12.75">
      <c r="A30" s="196"/>
      <c r="B30" s="7" t="s">
        <v>13</v>
      </c>
      <c r="C30" s="202" t="s">
        <v>94</v>
      </c>
      <c r="D30" s="204"/>
    </row>
    <row r="31" spans="1:4" s="5" customFormat="1" ht="25.5">
      <c r="A31" s="194">
        <v>13</v>
      </c>
      <c r="B31" s="7" t="s">
        <v>69</v>
      </c>
      <c r="C31" s="202" t="s">
        <v>86</v>
      </c>
      <c r="D31" s="204"/>
    </row>
    <row r="32" spans="1:4" s="5" customFormat="1" ht="12.75">
      <c r="A32" s="195"/>
      <c r="B32" s="7" t="s">
        <v>0</v>
      </c>
      <c r="C32" s="228" t="s">
        <v>95</v>
      </c>
      <c r="D32" s="204"/>
    </row>
    <row r="33" spans="1:4" s="5" customFormat="1" ht="12.75">
      <c r="A33" s="195"/>
      <c r="B33" s="7" t="s">
        <v>1</v>
      </c>
      <c r="C33" s="202">
        <v>18</v>
      </c>
      <c r="D33" s="204"/>
    </row>
    <row r="34" spans="1:4" s="5" customFormat="1" ht="25.5">
      <c r="A34" s="196"/>
      <c r="B34" s="7" t="s">
        <v>25</v>
      </c>
      <c r="C34" s="202" t="s">
        <v>87</v>
      </c>
      <c r="D34" s="204"/>
    </row>
    <row r="35" s="5" customFormat="1" ht="12.75">
      <c r="B35" s="6"/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</sheetData>
  <sheetProtection/>
  <mergeCells count="29">
    <mergeCell ref="C32:D32"/>
    <mergeCell ref="C33:D33"/>
    <mergeCell ref="C34:D34"/>
    <mergeCell ref="C27:D27"/>
    <mergeCell ref="C28:D28"/>
    <mergeCell ref="C29:D29"/>
    <mergeCell ref="C30:D30"/>
    <mergeCell ref="C24:D24"/>
    <mergeCell ref="C25:D25"/>
    <mergeCell ref="C26:D26"/>
    <mergeCell ref="C22:D22"/>
    <mergeCell ref="C23:D23"/>
    <mergeCell ref="C31:D31"/>
    <mergeCell ref="B1:D1"/>
    <mergeCell ref="B2:D2"/>
    <mergeCell ref="C18:D18"/>
    <mergeCell ref="C3:D3"/>
    <mergeCell ref="C5:D5"/>
    <mergeCell ref="C21:D21"/>
    <mergeCell ref="A31:A34"/>
    <mergeCell ref="A29:A30"/>
    <mergeCell ref="C17:D17"/>
    <mergeCell ref="B11:D11"/>
    <mergeCell ref="B12:D12"/>
    <mergeCell ref="B13:D13"/>
    <mergeCell ref="B15:D15"/>
    <mergeCell ref="B14:D14"/>
    <mergeCell ref="C19:D19"/>
    <mergeCell ref="C20:D20"/>
  </mergeCells>
  <hyperlinks>
    <hyperlink ref="C23" r:id="rId1" display="beket15a@mail.ru"/>
  </hyperlinks>
  <printOptions/>
  <pageMargins left="0.5905511811023623" right="0" top="0.3937007874015748" bottom="0" header="0.5118110236220472" footer="0.5118110236220472"/>
  <pageSetup errors="blank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User</cp:lastModifiedBy>
  <cp:lastPrinted>2015-01-27T03:22:55Z</cp:lastPrinted>
  <dcterms:created xsi:type="dcterms:W3CDTF">2010-08-14T10:06:16Z</dcterms:created>
  <dcterms:modified xsi:type="dcterms:W3CDTF">2015-02-03T15:20:42Z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